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universityoflatvia387-my.sharepoint.com/personal/s20508_edu_lu_lv/Documents/Desktop/Datufaili/Datufaili_LV_RfC/Deponesanai/2023_Deponets/"/>
    </mc:Choice>
  </mc:AlternateContent>
  <xr:revisionPtr revIDLastSave="566" documentId="8_{4CD76837-51D5-4BAD-A290-309B08CAC482}" xr6:coauthVersionLast="47" xr6:coauthVersionMax="47" xr10:uidLastSave="{DB88F88C-2B12-4795-8DF5-9869DB234BD6}"/>
  <bookViews>
    <workbookView xWindow="-108" yWindow="-108" windowWidth="23256" windowHeight="12456" xr2:uid="{00000000-000D-0000-FFFF-FFFF00000000}"/>
  </bookViews>
  <sheets>
    <sheet name="wt1" sheetId="2" r:id="rId1"/>
    <sheet name="wt2_IRD040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2" l="1"/>
  <c r="O9" i="2"/>
  <c r="X5" i="2" l="1"/>
  <c r="X18" i="2"/>
  <c r="X19" i="2"/>
  <c r="X20" i="2"/>
  <c r="X21" i="2"/>
  <c r="X22" i="2"/>
  <c r="X17" i="2"/>
  <c r="X10" i="2"/>
  <c r="X11" i="2"/>
  <c r="X12" i="2"/>
  <c r="X13" i="2"/>
  <c r="X14" i="2"/>
  <c r="X9" i="2"/>
  <c r="O14" i="2"/>
  <c r="L5" i="2"/>
  <c r="L6" i="2"/>
  <c r="I17" i="2" l="1"/>
  <c r="I18" i="2"/>
  <c r="I19" i="2"/>
  <c r="I20" i="2"/>
  <c r="I21" i="2"/>
  <c r="I22" i="2"/>
  <c r="F42" i="1" l="1"/>
  <c r="I10" i="1" s="1"/>
  <c r="L10" i="1" s="1"/>
  <c r="D56" i="1"/>
  <c r="D104" i="1"/>
  <c r="E104" i="1" s="1"/>
  <c r="D117" i="1"/>
  <c r="E117" i="1" s="1"/>
  <c r="D116" i="1"/>
  <c r="E116" i="1" s="1"/>
  <c r="D115" i="1"/>
  <c r="E115" i="1" s="1"/>
  <c r="F115" i="1" s="1"/>
  <c r="D114" i="1"/>
  <c r="E114" i="1" s="1"/>
  <c r="F114" i="1" s="1"/>
  <c r="D113" i="1"/>
  <c r="E113" i="1" s="1"/>
  <c r="D112" i="1"/>
  <c r="E112" i="1" s="1"/>
  <c r="F112" i="1" s="1"/>
  <c r="D111" i="1"/>
  <c r="E111" i="1" s="1"/>
  <c r="D110" i="1"/>
  <c r="E110" i="1" s="1"/>
  <c r="D109" i="1"/>
  <c r="E109" i="1" s="1"/>
  <c r="D108" i="1"/>
  <c r="E108" i="1" s="1"/>
  <c r="D107" i="1"/>
  <c r="E107" i="1" s="1"/>
  <c r="F107" i="1" s="1"/>
  <c r="D106" i="1"/>
  <c r="E106" i="1" s="1"/>
  <c r="F106" i="1" s="1"/>
  <c r="D105" i="1"/>
  <c r="D57" i="1"/>
  <c r="D58" i="1"/>
  <c r="D55" i="1"/>
  <c r="D54" i="1"/>
  <c r="D53" i="1"/>
  <c r="D48" i="1"/>
  <c r="D49" i="1"/>
  <c r="D50" i="1"/>
  <c r="D51" i="1"/>
  <c r="D52" i="1"/>
  <c r="D47" i="1"/>
  <c r="D46" i="1"/>
  <c r="D45" i="1"/>
  <c r="I65" i="1"/>
  <c r="L65" i="1" s="1"/>
  <c r="U9" i="2"/>
  <c r="U10" i="2"/>
  <c r="U11" i="2"/>
  <c r="U12" i="2"/>
  <c r="U13" i="2"/>
  <c r="U14" i="2"/>
  <c r="U17" i="2"/>
  <c r="U18" i="2"/>
  <c r="U19" i="2"/>
  <c r="U20" i="2"/>
  <c r="U21" i="2"/>
  <c r="U22" i="2"/>
  <c r="R6" i="2"/>
  <c r="R9" i="2"/>
  <c r="R10" i="2"/>
  <c r="R11" i="2"/>
  <c r="R12" i="2"/>
  <c r="R13" i="2"/>
  <c r="R14" i="2"/>
  <c r="R18" i="2"/>
  <c r="R19" i="2"/>
  <c r="R20" i="2"/>
  <c r="R21" i="2"/>
  <c r="R22" i="2"/>
  <c r="R5" i="2"/>
  <c r="O6" i="2"/>
  <c r="O10" i="2"/>
  <c r="O11" i="2"/>
  <c r="O12" i="2"/>
  <c r="O13" i="2"/>
  <c r="O17" i="2"/>
  <c r="O18" i="2"/>
  <c r="O19" i="2"/>
  <c r="O20" i="2"/>
  <c r="O21" i="2"/>
  <c r="O22" i="2"/>
  <c r="O5" i="2"/>
  <c r="L9" i="2"/>
  <c r="L10" i="2"/>
  <c r="L11" i="2"/>
  <c r="L12" i="2"/>
  <c r="L13" i="2"/>
  <c r="L14" i="2"/>
  <c r="L17" i="2"/>
  <c r="L18" i="2"/>
  <c r="L19" i="2"/>
  <c r="L20" i="2"/>
  <c r="L21" i="2"/>
  <c r="L22" i="2"/>
  <c r="I6" i="2"/>
  <c r="I9" i="2"/>
  <c r="I10" i="2"/>
  <c r="I11" i="2"/>
  <c r="I12" i="2"/>
  <c r="I13" i="2"/>
  <c r="I14" i="2"/>
  <c r="I5" i="2"/>
  <c r="E56" i="1" l="1"/>
  <c r="F56" i="1" s="1"/>
  <c r="J24" i="1"/>
  <c r="M24" i="1" s="1"/>
  <c r="I29" i="1"/>
  <c r="L29" i="1" s="1"/>
  <c r="J29" i="1"/>
  <c r="M29" i="1" s="1"/>
  <c r="I24" i="1"/>
  <c r="L24" i="1" s="1"/>
  <c r="I36" i="1"/>
  <c r="L36" i="1" s="1"/>
  <c r="F117" i="1"/>
  <c r="F108" i="1"/>
  <c r="F110" i="1"/>
  <c r="F111" i="1"/>
  <c r="E51" i="1"/>
  <c r="F51" i="1" s="1"/>
  <c r="F109" i="1"/>
  <c r="E105" i="1"/>
  <c r="F105" i="1" s="1"/>
  <c r="F113" i="1"/>
  <c r="F116" i="1"/>
  <c r="F104" i="1"/>
  <c r="E45" i="1"/>
  <c r="F45" i="1" s="1"/>
  <c r="E47" i="1"/>
  <c r="F47" i="1" s="1"/>
  <c r="E46" i="1"/>
  <c r="F46" i="1" s="1"/>
  <c r="E52" i="1"/>
  <c r="F52" i="1" s="1"/>
  <c r="E58" i="1"/>
  <c r="F58" i="1" s="1"/>
  <c r="E48" i="1"/>
  <c r="F48" i="1" s="1"/>
  <c r="E50" i="1"/>
  <c r="F50" i="1" s="1"/>
  <c r="E57" i="1"/>
  <c r="F57" i="1" s="1"/>
  <c r="E53" i="1"/>
  <c r="F53" i="1" s="1"/>
  <c r="E49" i="1"/>
  <c r="F49" i="1" s="1"/>
  <c r="E54" i="1"/>
  <c r="F54" i="1" s="1"/>
  <c r="E55" i="1"/>
  <c r="F55" i="1" s="1"/>
  <c r="J27" i="1"/>
  <c r="M27" i="1" s="1"/>
  <c r="I21" i="1"/>
  <c r="L21" i="1" s="1"/>
  <c r="J41" i="1"/>
  <c r="M41" i="1" s="1"/>
  <c r="I17" i="1"/>
  <c r="L17" i="1" s="1"/>
  <c r="J31" i="1"/>
  <c r="M31" i="1" s="1"/>
  <c r="J17" i="1"/>
  <c r="M17" i="1" s="1"/>
  <c r="J39" i="1"/>
  <c r="J9" i="1"/>
  <c r="M9" i="1" s="1"/>
  <c r="J37" i="1"/>
  <c r="M37" i="1" s="1"/>
  <c r="J7" i="1"/>
  <c r="M7" i="1" s="1"/>
  <c r="I41" i="1"/>
  <c r="L41" i="1" s="1"/>
  <c r="J19" i="1"/>
  <c r="M19" i="1" s="1"/>
  <c r="I9" i="1"/>
  <c r="L9" i="1" s="1"/>
  <c r="I37" i="1"/>
  <c r="L37" i="1" s="1"/>
  <c r="J25" i="1"/>
  <c r="M25" i="1" s="1"/>
  <c r="J15" i="1"/>
  <c r="M15" i="1" s="1"/>
  <c r="J35" i="1"/>
  <c r="M35" i="1" s="1"/>
  <c r="I25" i="1"/>
  <c r="L25" i="1" s="1"/>
  <c r="J13" i="1"/>
  <c r="M13" i="1" s="1"/>
  <c r="J33" i="1"/>
  <c r="M33" i="1" s="1"/>
  <c r="J23" i="1"/>
  <c r="M23" i="1" s="1"/>
  <c r="I13" i="1"/>
  <c r="L13" i="1" s="1"/>
  <c r="I33" i="1"/>
  <c r="L33" i="1" s="1"/>
  <c r="J21" i="1"/>
  <c r="M21" i="1" s="1"/>
  <c r="J11" i="1"/>
  <c r="M11" i="1" s="1"/>
  <c r="J40" i="1"/>
  <c r="M40" i="1" s="1"/>
  <c r="J36" i="1"/>
  <c r="M36" i="1" s="1"/>
  <c r="J32" i="1"/>
  <c r="M32" i="1" s="1"/>
  <c r="J28" i="1"/>
  <c r="M28" i="1" s="1"/>
  <c r="J20" i="1"/>
  <c r="M20" i="1" s="1"/>
  <c r="J16" i="1"/>
  <c r="M16" i="1" s="1"/>
  <c r="J12" i="1"/>
  <c r="J8" i="1"/>
  <c r="M8" i="1" s="1"/>
  <c r="I40" i="1"/>
  <c r="L40" i="1" s="1"/>
  <c r="I32" i="1"/>
  <c r="L32" i="1" s="1"/>
  <c r="I28" i="1"/>
  <c r="L28" i="1" s="1"/>
  <c r="I20" i="1"/>
  <c r="L20" i="1" s="1"/>
  <c r="I16" i="1"/>
  <c r="I12" i="1"/>
  <c r="L12" i="1" s="1"/>
  <c r="I8" i="1"/>
  <c r="L8" i="1" s="1"/>
  <c r="I39" i="1"/>
  <c r="L39" i="1" s="1"/>
  <c r="I35" i="1"/>
  <c r="L35" i="1" s="1"/>
  <c r="I31" i="1"/>
  <c r="L31" i="1" s="1"/>
  <c r="I27" i="1"/>
  <c r="L27" i="1" s="1"/>
  <c r="I23" i="1"/>
  <c r="L23" i="1" s="1"/>
  <c r="I19" i="1"/>
  <c r="I15" i="1"/>
  <c r="L15" i="1" s="1"/>
  <c r="I11" i="1"/>
  <c r="L11" i="1" s="1"/>
  <c r="I7" i="1"/>
  <c r="L7" i="1" s="1"/>
  <c r="I6" i="1"/>
  <c r="L6" i="1" s="1"/>
  <c r="I121" i="1" s="1"/>
  <c r="D121" i="1" s="1"/>
  <c r="J38" i="1"/>
  <c r="M38" i="1" s="1"/>
  <c r="J34" i="1"/>
  <c r="M34" i="1" s="1"/>
  <c r="J30" i="1"/>
  <c r="M30" i="1" s="1"/>
  <c r="J26" i="1"/>
  <c r="M26" i="1" s="1"/>
  <c r="J22" i="1"/>
  <c r="M22" i="1" s="1"/>
  <c r="J18" i="1"/>
  <c r="M18" i="1" s="1"/>
  <c r="J14" i="1"/>
  <c r="M14" i="1" s="1"/>
  <c r="J10" i="1"/>
  <c r="M10" i="1" s="1"/>
  <c r="J6" i="1"/>
  <c r="M6" i="1" s="1"/>
  <c r="I38" i="1"/>
  <c r="L38" i="1" s="1"/>
  <c r="I34" i="1"/>
  <c r="L34" i="1" s="1"/>
  <c r="I30" i="1"/>
  <c r="L30" i="1" s="1"/>
  <c r="I26" i="1"/>
  <c r="L26" i="1" s="1"/>
  <c r="I22" i="1"/>
  <c r="L22" i="1" s="1"/>
  <c r="I18" i="1"/>
  <c r="L18" i="1" s="1"/>
  <c r="I14" i="1"/>
  <c r="F18" i="2"/>
  <c r="F19" i="2"/>
  <c r="F20" i="2"/>
  <c r="F21" i="2"/>
  <c r="F22" i="2"/>
  <c r="F17" i="2"/>
  <c r="F10" i="2"/>
  <c r="F11" i="2"/>
  <c r="F12" i="2"/>
  <c r="F13" i="2"/>
  <c r="F14" i="2"/>
  <c r="F9" i="2"/>
  <c r="F6" i="2"/>
  <c r="F5" i="2"/>
  <c r="I66" i="1"/>
  <c r="L66" i="1" s="1"/>
  <c r="J66" i="1"/>
  <c r="M66" i="1" s="1"/>
  <c r="I67" i="1"/>
  <c r="J67" i="1"/>
  <c r="M67" i="1" s="1"/>
  <c r="I68" i="1"/>
  <c r="J68" i="1"/>
  <c r="M68" i="1" s="1"/>
  <c r="I69" i="1"/>
  <c r="L69" i="1" s="1"/>
  <c r="I125" i="1" s="1"/>
  <c r="D125" i="1" s="1"/>
  <c r="J69" i="1"/>
  <c r="M69" i="1" s="1"/>
  <c r="I70" i="1"/>
  <c r="L70" i="1" s="1"/>
  <c r="J70" i="1"/>
  <c r="M70" i="1" s="1"/>
  <c r="I71" i="1"/>
  <c r="J71" i="1"/>
  <c r="M71" i="1" s="1"/>
  <c r="I72" i="1"/>
  <c r="L72" i="1" s="1"/>
  <c r="J72" i="1"/>
  <c r="M72" i="1" s="1"/>
  <c r="I73" i="1"/>
  <c r="L73" i="1" s="1"/>
  <c r="J73" i="1"/>
  <c r="M73" i="1" s="1"/>
  <c r="I74" i="1"/>
  <c r="L74" i="1" s="1"/>
  <c r="J74" i="1"/>
  <c r="M74" i="1" s="1"/>
  <c r="I75" i="1"/>
  <c r="L75" i="1" s="1"/>
  <c r="J75" i="1"/>
  <c r="M75" i="1" s="1"/>
  <c r="I76" i="1"/>
  <c r="L76" i="1" s="1"/>
  <c r="J76" i="1"/>
  <c r="M76" i="1" s="1"/>
  <c r="I77" i="1"/>
  <c r="L77" i="1" s="1"/>
  <c r="J77" i="1"/>
  <c r="M77" i="1" s="1"/>
  <c r="I78" i="1"/>
  <c r="L78" i="1" s="1"/>
  <c r="J78" i="1"/>
  <c r="M78" i="1" s="1"/>
  <c r="I79" i="1"/>
  <c r="J79" i="1"/>
  <c r="M79" i="1" s="1"/>
  <c r="I80" i="1"/>
  <c r="J80" i="1"/>
  <c r="M80" i="1" s="1"/>
  <c r="I81" i="1"/>
  <c r="L81" i="1" s="1"/>
  <c r="J81" i="1"/>
  <c r="M81" i="1" s="1"/>
  <c r="I82" i="1"/>
  <c r="L82" i="1" s="1"/>
  <c r="J82" i="1"/>
  <c r="M82" i="1" s="1"/>
  <c r="I83" i="1"/>
  <c r="L83" i="1" s="1"/>
  <c r="J83" i="1"/>
  <c r="M83" i="1" s="1"/>
  <c r="I84" i="1"/>
  <c r="L84" i="1" s="1"/>
  <c r="J84" i="1"/>
  <c r="M84" i="1" s="1"/>
  <c r="I85" i="1"/>
  <c r="L85" i="1" s="1"/>
  <c r="J85" i="1"/>
  <c r="M85" i="1" s="1"/>
  <c r="I86" i="1"/>
  <c r="L86" i="1" s="1"/>
  <c r="J86" i="1"/>
  <c r="M86" i="1" s="1"/>
  <c r="I87" i="1"/>
  <c r="L87" i="1" s="1"/>
  <c r="J87" i="1"/>
  <c r="M87" i="1" s="1"/>
  <c r="I88" i="1"/>
  <c r="L88" i="1" s="1"/>
  <c r="J88" i="1"/>
  <c r="M88" i="1" s="1"/>
  <c r="I89" i="1"/>
  <c r="L89" i="1" s="1"/>
  <c r="J89" i="1"/>
  <c r="M89" i="1" s="1"/>
  <c r="I90" i="1"/>
  <c r="L90" i="1" s="1"/>
  <c r="J90" i="1"/>
  <c r="M90" i="1" s="1"/>
  <c r="I91" i="1"/>
  <c r="L91" i="1" s="1"/>
  <c r="J91" i="1"/>
  <c r="M91" i="1" s="1"/>
  <c r="I92" i="1"/>
  <c r="J92" i="1"/>
  <c r="M92" i="1" s="1"/>
  <c r="I93" i="1"/>
  <c r="L93" i="1" s="1"/>
  <c r="J93" i="1"/>
  <c r="M93" i="1" s="1"/>
  <c r="I94" i="1"/>
  <c r="L94" i="1" s="1"/>
  <c r="J94" i="1"/>
  <c r="M94" i="1" s="1"/>
  <c r="I95" i="1"/>
  <c r="L95" i="1" s="1"/>
  <c r="J95" i="1"/>
  <c r="M95" i="1" s="1"/>
  <c r="I96" i="1"/>
  <c r="J96" i="1"/>
  <c r="M96" i="1" s="1"/>
  <c r="I97" i="1"/>
  <c r="L97" i="1" s="1"/>
  <c r="J97" i="1"/>
  <c r="M97" i="1" s="1"/>
  <c r="I98" i="1"/>
  <c r="L98" i="1" s="1"/>
  <c r="J98" i="1"/>
  <c r="M98" i="1" s="1"/>
  <c r="I99" i="1"/>
  <c r="J99" i="1"/>
  <c r="M99" i="1" s="1"/>
  <c r="I100" i="1"/>
  <c r="J100" i="1"/>
  <c r="M100" i="1" s="1"/>
  <c r="J65" i="1"/>
  <c r="M65" i="1" s="1"/>
  <c r="I139" i="1" l="1"/>
  <c r="D139" i="1" s="1"/>
  <c r="J121" i="1"/>
  <c r="D157" i="1" s="1"/>
  <c r="M39" i="1"/>
  <c r="J154" i="1" s="1"/>
  <c r="D190" i="1" s="1"/>
  <c r="I151" i="1"/>
  <c r="D151" i="1" s="1"/>
  <c r="R121" i="1"/>
  <c r="I126" i="1"/>
  <c r="I141" i="1"/>
  <c r="D141" i="1" s="1"/>
  <c r="I137" i="1"/>
  <c r="D137" i="1" s="1"/>
  <c r="R137" i="1" s="1"/>
  <c r="J151" i="1"/>
  <c r="D187" i="1" s="1"/>
  <c r="R157" i="1"/>
  <c r="J155" i="1"/>
  <c r="D191" i="1" s="1"/>
  <c r="I130" i="1"/>
  <c r="D130" i="1" s="1"/>
  <c r="R130" i="1" s="1"/>
  <c r="I140" i="1"/>
  <c r="D140" i="1" s="1"/>
  <c r="J123" i="1"/>
  <c r="I132" i="1"/>
  <c r="D132" i="1" s="1"/>
  <c r="R132" i="1" s="1"/>
  <c r="I138" i="1"/>
  <c r="D138" i="1" s="1"/>
  <c r="R138" i="1" s="1"/>
  <c r="I144" i="1"/>
  <c r="D144" i="1" s="1"/>
  <c r="J147" i="1"/>
  <c r="D183" i="1" s="1"/>
  <c r="R183" i="1" s="1"/>
  <c r="I153" i="1"/>
  <c r="D153" i="1" s="1"/>
  <c r="I142" i="1"/>
  <c r="D142" i="1" s="1"/>
  <c r="J135" i="1"/>
  <c r="D171" i="1" s="1"/>
  <c r="R171" i="1" s="1"/>
  <c r="I147" i="1"/>
  <c r="J131" i="1"/>
  <c r="D167" i="1" s="1"/>
  <c r="I133" i="1"/>
  <c r="D133" i="1" s="1"/>
  <c r="R133" i="1" s="1"/>
  <c r="I122" i="1"/>
  <c r="D122" i="1" s="1"/>
  <c r="I128" i="1"/>
  <c r="D128" i="1" s="1"/>
  <c r="R128" i="1" s="1"/>
  <c r="L99" i="1"/>
  <c r="I155" i="1" s="1"/>
  <c r="D155" i="1" s="1"/>
  <c r="I150" i="1"/>
  <c r="J143" i="1"/>
  <c r="D179" i="1" s="1"/>
  <c r="I146" i="1"/>
  <c r="I143" i="1"/>
  <c r="D143" i="1" s="1"/>
  <c r="L14" i="1"/>
  <c r="I129" i="1" s="1"/>
  <c r="D129" i="1" s="1"/>
  <c r="R129" i="1" s="1"/>
  <c r="I145" i="1"/>
  <c r="L19" i="1"/>
  <c r="I134" i="1" s="1"/>
  <c r="D134" i="1" s="1"/>
  <c r="R134" i="1" s="1"/>
  <c r="L16" i="1"/>
  <c r="I131" i="1" s="1"/>
  <c r="D131" i="1" s="1"/>
  <c r="R131" i="1" s="1"/>
  <c r="M12" i="1"/>
  <c r="J127" i="1" s="1"/>
  <c r="D163" i="1" s="1"/>
  <c r="R163" i="1" s="1"/>
  <c r="L79" i="1"/>
  <c r="I135" i="1" s="1"/>
  <c r="D135" i="1" s="1"/>
  <c r="R135" i="1" s="1"/>
  <c r="L71" i="1"/>
  <c r="I127" i="1" s="1"/>
  <c r="D127" i="1" s="1"/>
  <c r="R127" i="1" s="1"/>
  <c r="L67" i="1"/>
  <c r="I123" i="1" s="1"/>
  <c r="J139" i="1"/>
  <c r="D175" i="1" s="1"/>
  <c r="L100" i="1"/>
  <c r="I156" i="1" s="1"/>
  <c r="D156" i="1" s="1"/>
  <c r="L96" i="1"/>
  <c r="I152" i="1" s="1"/>
  <c r="D152" i="1" s="1"/>
  <c r="L92" i="1"/>
  <c r="I148" i="1" s="1"/>
  <c r="L80" i="1"/>
  <c r="I136" i="1" s="1"/>
  <c r="D136" i="1" s="1"/>
  <c r="R136" i="1" s="1"/>
  <c r="L68" i="1"/>
  <c r="I124" i="1" s="1"/>
  <c r="I149" i="1"/>
  <c r="R167" i="1"/>
  <c r="R125" i="1"/>
  <c r="R122" i="1"/>
  <c r="J141" i="1"/>
  <c r="D177" i="1" s="1"/>
  <c r="J149" i="1"/>
  <c r="D185" i="1" s="1"/>
  <c r="I154" i="1"/>
  <c r="D154" i="1" s="1"/>
  <c r="J125" i="1"/>
  <c r="D161" i="1" s="1"/>
  <c r="J129" i="1"/>
  <c r="D165" i="1" s="1"/>
  <c r="J133" i="1"/>
  <c r="D169" i="1" s="1"/>
  <c r="J137" i="1"/>
  <c r="D173" i="1" s="1"/>
  <c r="J145" i="1"/>
  <c r="D181" i="1" s="1"/>
  <c r="J153" i="1"/>
  <c r="D189" i="1" s="1"/>
  <c r="J122" i="1"/>
  <c r="D158" i="1" s="1"/>
  <c r="J124" i="1"/>
  <c r="D160" i="1" s="1"/>
  <c r="J126" i="1"/>
  <c r="D162" i="1" s="1"/>
  <c r="J128" i="1"/>
  <c r="D164" i="1" s="1"/>
  <c r="J130" i="1"/>
  <c r="D166" i="1" s="1"/>
  <c r="J132" i="1"/>
  <c r="D168" i="1" s="1"/>
  <c r="J134" i="1"/>
  <c r="D170" i="1" s="1"/>
  <c r="J136" i="1"/>
  <c r="D172" i="1" s="1"/>
  <c r="J138" i="1"/>
  <c r="D174" i="1" s="1"/>
  <c r="J140" i="1"/>
  <c r="D176" i="1" s="1"/>
  <c r="J142" i="1"/>
  <c r="D178" i="1" s="1"/>
  <c r="J144" i="1"/>
  <c r="D180" i="1" s="1"/>
  <c r="J146" i="1"/>
  <c r="D182" i="1" s="1"/>
  <c r="J148" i="1"/>
  <c r="D184" i="1" s="1"/>
  <c r="J150" i="1"/>
  <c r="D186" i="1" s="1"/>
  <c r="J152" i="1"/>
  <c r="D188" i="1" s="1"/>
  <c r="J156" i="1"/>
  <c r="D192" i="1" s="1"/>
  <c r="R123" i="1" l="1"/>
  <c r="D123" i="1"/>
  <c r="R159" i="1"/>
  <c r="D159" i="1"/>
  <c r="D126" i="1"/>
  <c r="R126" i="1" s="1"/>
  <c r="D124" i="1"/>
  <c r="R124" i="1" s="1"/>
  <c r="R191" i="1"/>
  <c r="R156" i="1"/>
  <c r="D150" i="1"/>
  <c r="R150" i="1" s="1"/>
  <c r="D148" i="1"/>
  <c r="R148" i="1" s="1"/>
  <c r="R155" i="1"/>
  <c r="R153" i="1"/>
  <c r="R152" i="1"/>
  <c r="D145" i="1"/>
  <c r="R145" i="1" s="1"/>
  <c r="R187" i="1"/>
  <c r="D149" i="1"/>
  <c r="R149" i="1" s="1"/>
  <c r="D146" i="1"/>
  <c r="R146" i="1" s="1"/>
  <c r="D147" i="1"/>
  <c r="R147" i="1" s="1"/>
  <c r="R151" i="1"/>
  <c r="R179" i="1"/>
  <c r="R175" i="1"/>
  <c r="R144" i="1"/>
  <c r="R143" i="1"/>
  <c r="R141" i="1"/>
  <c r="R139" i="1"/>
  <c r="R140" i="1"/>
  <c r="R142" i="1"/>
  <c r="R192" i="1"/>
  <c r="R182" i="1"/>
  <c r="R180" i="1"/>
  <c r="R165" i="1"/>
  <c r="R178" i="1"/>
  <c r="R162" i="1"/>
  <c r="R161" i="1"/>
  <c r="R168" i="1"/>
  <c r="R166" i="1"/>
  <c r="R160" i="1"/>
  <c r="R190" i="1"/>
  <c r="R174" i="1"/>
  <c r="R158" i="1"/>
  <c r="R185" i="1"/>
  <c r="R188" i="1"/>
  <c r="R172" i="1"/>
  <c r="R189" i="1"/>
  <c r="R177" i="1"/>
  <c r="R184" i="1"/>
  <c r="R169" i="1"/>
  <c r="R164" i="1"/>
  <c r="R176" i="1"/>
  <c r="R154" i="1"/>
  <c r="R186" i="1"/>
  <c r="R170" i="1"/>
  <c r="R181" i="1"/>
  <c r="R173" i="1"/>
  <c r="U6" i="2"/>
  <c r="U5" i="2"/>
  <c r="X6" i="2"/>
</calcChain>
</file>

<file path=xl/sharedStrings.xml><?xml version="1.0" encoding="utf-8"?>
<sst xmlns="http://schemas.openxmlformats.org/spreadsheetml/2006/main" count="594" uniqueCount="60">
  <si>
    <t>Vīrieši</t>
  </si>
  <si>
    <t>Sievietes</t>
  </si>
  <si>
    <t>Rīgas reģions</t>
  </si>
  <si>
    <t>gadi 18-24</t>
  </si>
  <si>
    <t>gadi 25-34</t>
  </si>
  <si>
    <t>gadi 35-44</t>
  </si>
  <si>
    <t>gadi 45-54</t>
  </si>
  <si>
    <t>gadi 55-64</t>
  </si>
  <si>
    <t>gadi 65 +</t>
  </si>
  <si>
    <t>Pierīgas reģions</t>
  </si>
  <si>
    <t>Vidzemes reģions</t>
  </si>
  <si>
    <t>Kurzemes reģions</t>
  </si>
  <si>
    <t>Zemgales reģions</t>
  </si>
  <si>
    <t>Latgales reģions</t>
  </si>
  <si>
    <t>Count</t>
  </si>
  <si>
    <t>Dzimums</t>
  </si>
  <si>
    <t>Vīrietis</t>
  </si>
  <si>
    <t>Sieviete</t>
  </si>
  <si>
    <t>18-24</t>
  </si>
  <si>
    <t>25-34</t>
  </si>
  <si>
    <t>35-44</t>
  </si>
  <si>
    <t>45-54</t>
  </si>
  <si>
    <t>55-64</t>
  </si>
  <si>
    <t>65+</t>
  </si>
  <si>
    <t>Ģen.pop. 18+</t>
  </si>
  <si>
    <t>Vecuma grupas</t>
  </si>
  <si>
    <t>Reģions</t>
  </si>
  <si>
    <t>Izlase</t>
  </si>
  <si>
    <t>SVARI2</t>
  </si>
  <si>
    <t>dzimums</t>
  </si>
  <si>
    <t>Ģen.pop., no CSP IRD040 tabulas</t>
  </si>
  <si>
    <t>Svaru koeficienti, noapaļoti</t>
  </si>
  <si>
    <t>Svaru koeficienti</t>
  </si>
  <si>
    <t>wt1 - solis 1</t>
  </si>
  <si>
    <t>wt1 - solis 2</t>
  </si>
  <si>
    <t>wt1 - solis 3</t>
  </si>
  <si>
    <t>wt1 - solis 4</t>
  </si>
  <si>
    <t>wt1 - solis 5</t>
  </si>
  <si>
    <t>wt1 - solis 6</t>
  </si>
  <si>
    <t>regions</t>
  </si>
  <si>
    <t>vecums_gr</t>
  </si>
  <si>
    <t>Latvija kopā</t>
  </si>
  <si>
    <t>I kolonna noapaļota</t>
  </si>
  <si>
    <t>J kolonna noapaļota</t>
  </si>
  <si>
    <t>N</t>
  </si>
  <si>
    <t>daļa</t>
  </si>
  <si>
    <t>%, ar 1 zīmi aiz komata</t>
  </si>
  <si>
    <t>GALA APAĻOTIE KOEFICIENTI</t>
  </si>
  <si>
    <t>Izlasē kopā</t>
  </si>
  <si>
    <t>reg_svariem</t>
  </si>
  <si>
    <t>piezīmes</t>
  </si>
  <si>
    <t>vecums_gr Vecuma grupas * dzimums Dzimums * reg_svariem Crosstabulation</t>
  </si>
  <si>
    <t>2020.gads</t>
  </si>
  <si>
    <t>Rīgas reģiona svari 3 zīmes aiz komata, bet noapaļotas uz leju, jo kopējā reģionu pārstāvniecības summa ir 100,1% ģenerālajā kopā</t>
  </si>
  <si>
    <t>Izlase, RfC aptauja 2020.g.</t>
  </si>
  <si>
    <t>vecuma_gr</t>
  </si>
  <si>
    <t>wt1 - gala</t>
  </si>
  <si>
    <t>Apaļots atšķirīgi no 1 zīmes aiz komata tikai, lai summa veidojas 100,0 pie 1 zīmes aiz komata</t>
  </si>
  <si>
    <t>Attiecīgajā solī sveramais mainīgais</t>
  </si>
  <si>
    <t>Svari Latvijas iedzīvotāju aptaujā projektā “Gatavi pārmaiņām? Kopīgo dabas resursu ilgtspējīga pārvaldība” (LZP FLPP projekta Nr. lzp-2019/1-0319)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</si>
</sst>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###0"/>
    <numFmt numFmtId="166" formatCode="0.0"/>
    <numFmt numFmtId="167" formatCode="0.000"/>
    <numFmt numFmtId="168" formatCode="_-* #,##0.000\ _€_-;\-* #,##0.000\ _€_-;_-* &quot;-&quot;??\ _€_-;_-@_-"/>
    <numFmt numFmtId="169" formatCode="0.00000"/>
    <numFmt numFmtId="170" formatCode="0.000%"/>
    <numFmt numFmtId="171" formatCode="_-* #,##0.00000\ _€_-;\-* #,##0.00000\ _€_-;_-* &quot;-&quot;??\ _€_-;_-@_-"/>
  </numFmts>
  <fonts count="1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  <font>
      <sz val="9"/>
      <color indexed="60"/>
      <name val="Arial"/>
      <family val="2"/>
      <charset val="186"/>
    </font>
    <font>
      <sz val="9"/>
      <color indexed="62"/>
      <name val="Arial"/>
      <family val="2"/>
      <charset val="186"/>
    </font>
    <font>
      <b/>
      <sz val="11"/>
      <color rgb="FF000000"/>
      <name val="Calibri"/>
      <family val="2"/>
      <charset val="186"/>
    </font>
    <font>
      <b/>
      <sz val="9"/>
      <color indexed="8"/>
      <name val="Arial Bold"/>
    </font>
    <font>
      <sz val="10"/>
      <name val="Arial"/>
      <family val="2"/>
    </font>
    <font>
      <i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</borders>
  <cellStyleXfs count="34">
    <xf numFmtId="0" fontId="0" fillId="0" borderId="0" applyNumberFormat="0" applyBorder="0" applyAlignment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1" fontId="0" fillId="0" borderId="0" xfId="0" applyNumberFormat="1"/>
    <xf numFmtId="0" fontId="5" fillId="0" borderId="0" xfId="3"/>
    <xf numFmtId="0" fontId="7" fillId="0" borderId="5" xfId="3" applyFont="1" applyBorder="1" applyAlignment="1">
      <alignment horizontal="center" wrapText="1"/>
    </xf>
    <xf numFmtId="0" fontId="7" fillId="0" borderId="6" xfId="3" applyFont="1" applyBorder="1" applyAlignment="1">
      <alignment horizontal="center" wrapText="1"/>
    </xf>
    <xf numFmtId="0" fontId="7" fillId="3" borderId="9" xfId="3" applyFont="1" applyFill="1" applyBorder="1" applyAlignment="1">
      <alignment horizontal="left" vertical="top" wrapText="1"/>
    </xf>
    <xf numFmtId="165" fontId="6" fillId="0" borderId="10" xfId="3" applyNumberFormat="1" applyFont="1" applyBorder="1" applyAlignment="1">
      <alignment horizontal="right" vertical="top"/>
    </xf>
    <xf numFmtId="0" fontId="7" fillId="3" borderId="11" xfId="3" applyFont="1" applyFill="1" applyBorder="1" applyAlignment="1">
      <alignment horizontal="left" vertical="top" wrapText="1"/>
    </xf>
    <xf numFmtId="165" fontId="6" fillId="0" borderId="12" xfId="3" applyNumberFormat="1" applyFont="1" applyBorder="1" applyAlignment="1">
      <alignment horizontal="right" vertical="top"/>
    </xf>
    <xf numFmtId="0" fontId="7" fillId="3" borderId="13" xfId="3" applyFont="1" applyFill="1" applyBorder="1" applyAlignment="1">
      <alignment horizontal="left" vertical="top" wrapText="1"/>
    </xf>
    <xf numFmtId="165" fontId="6" fillId="0" borderId="14" xfId="3" applyNumberFormat="1" applyFont="1" applyBorder="1" applyAlignment="1">
      <alignment horizontal="right" vertical="top"/>
    </xf>
    <xf numFmtId="166" fontId="0" fillId="0" borderId="0" xfId="0" applyNumberFormat="1"/>
    <xf numFmtId="167" fontId="0" fillId="0" borderId="0" xfId="0" applyNumberFormat="1"/>
    <xf numFmtId="167" fontId="0" fillId="4" borderId="0" xfId="0" applyNumberFormat="1" applyFill="1"/>
    <xf numFmtId="168" fontId="0" fillId="0" borderId="0" xfId="1" applyNumberFormat="1" applyFont="1" applyFill="1" applyProtection="1"/>
    <xf numFmtId="168" fontId="0" fillId="0" borderId="0" xfId="0" applyNumberFormat="1"/>
    <xf numFmtId="0" fontId="8" fillId="0" borderId="0" xfId="0" applyFont="1"/>
    <xf numFmtId="0" fontId="5" fillId="0" borderId="0" xfId="4"/>
    <xf numFmtId="169" fontId="0" fillId="0" borderId="0" xfId="0" applyNumberFormat="1"/>
    <xf numFmtId="166" fontId="0" fillId="5" borderId="0" xfId="0" applyNumberFormat="1" applyFill="1"/>
    <xf numFmtId="165" fontId="0" fillId="0" borderId="0" xfId="0" applyNumberFormat="1"/>
    <xf numFmtId="170" fontId="0" fillId="0" borderId="0" xfId="0" applyNumberFormat="1"/>
    <xf numFmtId="170" fontId="0" fillId="0" borderId="0" xfId="2" applyNumberFormat="1" applyFont="1" applyFill="1" applyProtection="1"/>
    <xf numFmtId="0" fontId="10" fillId="0" borderId="0" xfId="5"/>
    <xf numFmtId="0" fontId="11" fillId="5" borderId="0" xfId="0" applyFont="1" applyFill="1"/>
    <xf numFmtId="169" fontId="12" fillId="0" borderId="0" xfId="0" applyNumberFormat="1" applyFont="1"/>
    <xf numFmtId="0" fontId="4" fillId="0" borderId="0" xfId="0" applyFont="1" applyBorder="1"/>
    <xf numFmtId="0" fontId="0" fillId="4" borderId="0" xfId="0" applyFill="1" applyAlignment="1">
      <alignment wrapText="1"/>
    </xf>
    <xf numFmtId="166" fontId="13" fillId="6" borderId="0" xfId="0" applyNumberFormat="1" applyFont="1" applyFill="1"/>
    <xf numFmtId="166" fontId="13" fillId="6" borderId="0" xfId="0" applyNumberFormat="1" applyFont="1" applyFill="1" applyAlignment="1">
      <alignment wrapText="1"/>
    </xf>
    <xf numFmtId="168" fontId="0" fillId="7" borderId="0" xfId="0" applyNumberFormat="1" applyFill="1"/>
    <xf numFmtId="171" fontId="0" fillId="0" borderId="0" xfId="1" applyNumberFormat="1" applyFont="1" applyFill="1" applyProtection="1"/>
    <xf numFmtId="168" fontId="0" fillId="8" borderId="0" xfId="0" applyNumberFormat="1" applyFill="1"/>
    <xf numFmtId="0" fontId="7" fillId="0" borderId="1" xfId="3" applyFont="1" applyBorder="1" applyAlignment="1">
      <alignment horizontal="center" wrapText="1"/>
    </xf>
    <xf numFmtId="0" fontId="7" fillId="0" borderId="2" xfId="3" applyFont="1" applyBorder="1" applyAlignment="1">
      <alignment horizontal="center" wrapText="1"/>
    </xf>
    <xf numFmtId="0" fontId="7" fillId="0" borderId="3" xfId="3" applyFont="1" applyBorder="1" applyAlignment="1">
      <alignment horizontal="center" wrapText="1"/>
    </xf>
    <xf numFmtId="0" fontId="7" fillId="0" borderId="7" xfId="3" applyFont="1" applyBorder="1" applyAlignment="1">
      <alignment horizontal="center" wrapText="1"/>
    </xf>
    <xf numFmtId="0" fontId="7" fillId="3" borderId="8" xfId="3" applyFont="1" applyFill="1" applyBorder="1" applyAlignment="1">
      <alignment horizontal="left" vertical="top" wrapText="1"/>
    </xf>
    <xf numFmtId="0" fontId="7" fillId="3" borderId="11" xfId="3" applyFont="1" applyFill="1" applyBorder="1" applyAlignment="1">
      <alignment horizontal="left" vertical="top" wrapText="1"/>
    </xf>
    <xf numFmtId="0" fontId="7" fillId="3" borderId="13" xfId="3" applyFont="1" applyFill="1" applyBorder="1" applyAlignment="1">
      <alignment horizontal="left" vertical="top" wrapText="1"/>
    </xf>
    <xf numFmtId="0" fontId="9" fillId="0" borderId="0" xfId="5" applyFont="1" applyAlignment="1">
      <alignment horizontal="center" vertical="center" wrapText="1"/>
    </xf>
    <xf numFmtId="0" fontId="6" fillId="2" borderId="0" xfId="3" applyFont="1" applyFill="1"/>
    <xf numFmtId="0" fontId="5" fillId="0" borderId="0" xfId="3"/>
    <xf numFmtId="0" fontId="7" fillId="0" borderId="0" xfId="3" applyFont="1" applyAlignment="1">
      <alignment horizontal="left" wrapText="1"/>
    </xf>
    <xf numFmtId="0" fontId="7" fillId="0" borderId="4" xfId="3" applyFont="1" applyBorder="1" applyAlignment="1">
      <alignment horizontal="left" wrapText="1"/>
    </xf>
  </cellXfs>
  <cellStyles count="34">
    <cellStyle name="Comma" xfId="1" builtinId="3"/>
    <cellStyle name="Normal" xfId="0" builtinId="0"/>
    <cellStyle name="Normal_IRD040_svari2" xfId="3" xr:uid="{00000000-0005-0000-0000-000002000000}"/>
    <cellStyle name="Normal_Svari1" xfId="4" xr:uid="{00000000-0005-0000-0000-000003000000}"/>
    <cellStyle name="Normal_wt2_IRD040_1" xfId="5" xr:uid="{364CBF71-65CD-44EC-AC3B-222A736AD155}"/>
    <cellStyle name="Percent" xfId="2" builtinId="5"/>
    <cellStyle name="style1696502293602" xfId="6" xr:uid="{27EB6375-7C23-4F74-AB5E-89D9F3323D63}"/>
    <cellStyle name="style1696502293723" xfId="7" xr:uid="{460E6E9D-8377-49E4-B3E2-3CE8928C48A4}"/>
    <cellStyle name="style1696502706254" xfId="8" xr:uid="{18640241-1039-428D-B34D-0D0461438252}"/>
    <cellStyle name="style1696502706351" xfId="9" xr:uid="{E7D9D5B3-45FD-4B2D-B76E-088C8FF172CE}"/>
    <cellStyle name="style1696502919156" xfId="10" xr:uid="{FC362CF3-8A0A-474A-9C96-F5C2A8A45759}"/>
    <cellStyle name="style1696502919245" xfId="11" xr:uid="{B2BA9411-9C4B-4245-B066-8B4423754F1F}"/>
    <cellStyle name="style1696503595942" xfId="12" xr:uid="{C8818C3F-9693-4708-9FEB-D925347E8520}"/>
    <cellStyle name="style1696503595994" xfId="13" xr:uid="{75CA9DBE-6A03-4BCC-BEB0-BB1F5FF38231}"/>
    <cellStyle name="style1696504178297" xfId="14" xr:uid="{A4DDCDA2-D219-4730-93FA-AE406B03826F}"/>
    <cellStyle name="style1696504178393" xfId="15" xr:uid="{6F366E61-668A-4173-BC8E-D132597F23E9}"/>
    <cellStyle name="style1696504465312" xfId="16" xr:uid="{593CD8F7-7DE0-491D-BE12-EC8CD8F7D701}"/>
    <cellStyle name="style1696504465439" xfId="17" xr:uid="{B996E9C1-6372-4F60-A20C-44581D399388}"/>
    <cellStyle name="style1696504790514" xfId="18" xr:uid="{C88E1056-90C5-42FD-B039-2FEDCF4A6F39}"/>
    <cellStyle name="style1696504790575" xfId="19" xr:uid="{1703AE59-EFDB-47DF-BE5D-BEB4B4DA029C}"/>
    <cellStyle name="style1696505296029" xfId="20" xr:uid="{5E4EB75D-4F20-4A8F-B5D2-717645B3B804}"/>
    <cellStyle name="style1696505296191" xfId="21" xr:uid="{676B0FB6-9E9B-4374-A3BB-84B99F93E9B8}"/>
    <cellStyle name="style1696505677618" xfId="22" xr:uid="{D642F6C1-A7CA-4967-B421-2BB457ED9C30}"/>
    <cellStyle name="style1696505677808" xfId="23" xr:uid="{A8B38389-DC14-4213-92E1-61AE385613E8}"/>
    <cellStyle name="style1696506302292" xfId="24" xr:uid="{3F55C04B-D30C-45F2-8425-5E3506909B23}"/>
    <cellStyle name="style1696506302399" xfId="25" xr:uid="{86ED71D5-C26A-4AE8-AFA4-F9C411EBE3A9}"/>
    <cellStyle name="style1696506549338" xfId="26" xr:uid="{F3E30228-7D18-4034-9B64-11979E24657C}"/>
    <cellStyle name="style1696506549441" xfId="27" xr:uid="{61B54F0D-26BE-42EA-8F1E-19A8368B6C58}"/>
    <cellStyle name="style1696506872277" xfId="28" xr:uid="{BE070E97-9A42-4037-91BC-512136781DC5}"/>
    <cellStyle name="style1696506872410" xfId="29" xr:uid="{D8F12654-A319-4001-BEF2-30A0771AE54E}"/>
    <cellStyle name="style1696512136813" xfId="30" xr:uid="{C273666C-7BC9-4D14-8280-3BC28D8ABA00}"/>
    <cellStyle name="style1696512136865" xfId="31" xr:uid="{5CEEC1BB-51AE-433F-B711-A30AAC8B94E8}"/>
    <cellStyle name="style1696513473361" xfId="32" xr:uid="{859764D2-57E6-48C9-ACF8-79CB691D5AB0}"/>
    <cellStyle name="style1696513473425" xfId="33" xr:uid="{A751354F-B7A4-4CED-B509-1569AA481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5"/>
  <sheetViews>
    <sheetView tabSelected="1" zoomScale="85" zoomScaleNormal="85" workbookViewId="0">
      <selection activeCell="B1" sqref="B1"/>
    </sheetView>
  </sheetViews>
  <sheetFormatPr defaultColWidth="8.77734375" defaultRowHeight="14.4" x14ac:dyDescent="0.3"/>
  <cols>
    <col min="1" max="1" width="5.77734375" customWidth="1"/>
    <col min="2" max="2" width="33.33203125" customWidth="1"/>
    <col min="3" max="3" width="11.88671875" bestFit="1" customWidth="1"/>
    <col min="4" max="4" width="8.21875" customWidth="1"/>
    <col min="5" max="5" width="5.77734375" customWidth="1"/>
    <col min="6" max="6" width="10.6640625" bestFit="1" customWidth="1"/>
    <col min="7" max="7" width="5.44140625" bestFit="1" customWidth="1"/>
    <col min="8" max="8" width="5.77734375" customWidth="1"/>
    <col min="9" max="9" width="10.6640625" bestFit="1" customWidth="1"/>
    <col min="10" max="10" width="5.6640625" customWidth="1"/>
    <col min="11" max="11" width="5.77734375" customWidth="1"/>
    <col min="12" max="12" width="10.6640625" bestFit="1" customWidth="1"/>
    <col min="13" max="13" width="5.44140625" bestFit="1" customWidth="1"/>
    <col min="14" max="14" width="5.77734375" customWidth="1"/>
    <col min="15" max="15" width="10.6640625" bestFit="1" customWidth="1"/>
    <col min="16" max="16" width="5.44140625" bestFit="1" customWidth="1"/>
    <col min="17" max="17" width="5.77734375" customWidth="1"/>
    <col min="18" max="18" width="11.33203125" customWidth="1"/>
    <col min="19" max="19" width="5.44140625" bestFit="1" customWidth="1"/>
    <col min="20" max="20" width="5.77734375" customWidth="1"/>
    <col min="21" max="21" width="10.6640625" bestFit="1" customWidth="1"/>
    <col min="23" max="23" width="5.77734375" customWidth="1"/>
  </cols>
  <sheetData>
    <row r="1" spans="2:24" x14ac:dyDescent="0.3">
      <c r="B1" t="s">
        <v>59</v>
      </c>
    </row>
    <row r="2" spans="2:24" x14ac:dyDescent="0.3">
      <c r="B2" s="2"/>
    </row>
    <row r="3" spans="2:24" x14ac:dyDescent="0.3">
      <c r="B3" s="2"/>
      <c r="C3" t="s">
        <v>24</v>
      </c>
      <c r="D3" t="s">
        <v>27</v>
      </c>
      <c r="F3" t="s">
        <v>33</v>
      </c>
      <c r="I3" t="s">
        <v>34</v>
      </c>
      <c r="L3" t="s">
        <v>35</v>
      </c>
      <c r="N3" s="19"/>
      <c r="O3" t="s">
        <v>36</v>
      </c>
      <c r="R3" t="s">
        <v>37</v>
      </c>
      <c r="U3" t="s">
        <v>38</v>
      </c>
      <c r="X3" t="s">
        <v>56</v>
      </c>
    </row>
    <row r="4" spans="2:24" x14ac:dyDescent="0.3">
      <c r="B4" s="18" t="s">
        <v>15</v>
      </c>
    </row>
    <row r="5" spans="2:24" x14ac:dyDescent="0.3">
      <c r="B5" s="2" t="s">
        <v>0</v>
      </c>
      <c r="C5">
        <v>44.9</v>
      </c>
      <c r="D5" s="13">
        <v>44.3</v>
      </c>
      <c r="F5" s="14">
        <f>C5/D5</f>
        <v>1.0135440180586908</v>
      </c>
      <c r="G5" s="13">
        <v>44</v>
      </c>
      <c r="I5" s="14">
        <f>C5/G5</f>
        <v>1.0204545454545455</v>
      </c>
      <c r="J5">
        <v>44.1</v>
      </c>
      <c r="L5" s="15">
        <f>C5/J5</f>
        <v>1.0181405895691609</v>
      </c>
      <c r="M5">
        <v>44.9</v>
      </c>
      <c r="O5" s="14">
        <f>C5/M5</f>
        <v>1</v>
      </c>
      <c r="P5" s="13">
        <v>44.9</v>
      </c>
      <c r="R5" s="14">
        <f>C5/P5</f>
        <v>1</v>
      </c>
      <c r="S5" s="13">
        <v>44.9</v>
      </c>
      <c r="U5" s="14">
        <f>C5/S5</f>
        <v>1</v>
      </c>
      <c r="V5">
        <v>44.9</v>
      </c>
      <c r="X5" s="14">
        <f>C5/V5</f>
        <v>1</v>
      </c>
    </row>
    <row r="6" spans="2:24" x14ac:dyDescent="0.3">
      <c r="B6" s="2" t="s">
        <v>1</v>
      </c>
      <c r="C6">
        <v>55.1</v>
      </c>
      <c r="D6" s="13">
        <v>55.7</v>
      </c>
      <c r="F6" s="14">
        <f>C6/D6</f>
        <v>0.98922800718132853</v>
      </c>
      <c r="G6" s="13">
        <v>56</v>
      </c>
      <c r="I6" s="14">
        <f t="shared" ref="I6:I22" si="0">C6/G6</f>
        <v>0.98392857142857149</v>
      </c>
      <c r="J6">
        <v>55.9</v>
      </c>
      <c r="L6" s="15">
        <f>C6/J6</f>
        <v>0.9856887298747764</v>
      </c>
      <c r="M6">
        <v>55.1</v>
      </c>
      <c r="O6" s="14">
        <f t="shared" ref="O6:O22" si="1">C6/M6</f>
        <v>1</v>
      </c>
      <c r="P6" s="13">
        <v>55.1</v>
      </c>
      <c r="R6" s="14">
        <f t="shared" ref="R6:R22" si="2">C6/P6</f>
        <v>1</v>
      </c>
      <c r="S6" s="13">
        <v>55.1</v>
      </c>
      <c r="U6" s="14">
        <f t="shared" ref="U6:U22" si="3">C6/S6</f>
        <v>1</v>
      </c>
      <c r="V6">
        <v>55.1</v>
      </c>
      <c r="X6" s="14">
        <f>C6/V6</f>
        <v>1</v>
      </c>
    </row>
    <row r="7" spans="2:24" x14ac:dyDescent="0.3">
      <c r="B7" s="2"/>
      <c r="D7" s="13"/>
      <c r="F7" s="14"/>
      <c r="I7" s="14"/>
      <c r="J7" s="13"/>
      <c r="L7" s="14"/>
      <c r="O7" s="14"/>
      <c r="P7" s="13"/>
      <c r="R7" s="14"/>
      <c r="U7" s="14"/>
      <c r="X7" s="14"/>
    </row>
    <row r="8" spans="2:24" x14ac:dyDescent="0.3">
      <c r="B8" s="18" t="s">
        <v>25</v>
      </c>
      <c r="D8" s="13"/>
      <c r="F8" s="14"/>
      <c r="I8" s="14"/>
      <c r="J8" s="13"/>
      <c r="L8" s="14"/>
      <c r="O8" s="14"/>
      <c r="P8" s="13"/>
      <c r="R8" s="14"/>
      <c r="U8" s="14"/>
      <c r="X8" s="14"/>
    </row>
    <row r="9" spans="2:24" x14ac:dyDescent="0.3">
      <c r="B9" t="s">
        <v>3</v>
      </c>
      <c r="C9">
        <v>7.7</v>
      </c>
      <c r="D9" s="13">
        <v>8.1</v>
      </c>
      <c r="F9" s="15">
        <f t="shared" ref="F9:F14" si="4">C9/D9</f>
        <v>0.9506172839506174</v>
      </c>
      <c r="G9" s="13">
        <v>7.7</v>
      </c>
      <c r="I9" s="14">
        <f t="shared" si="0"/>
        <v>1</v>
      </c>
      <c r="J9" s="13">
        <v>7.8</v>
      </c>
      <c r="L9" s="14">
        <f t="shared" ref="L9:L22" si="5">C9/J9</f>
        <v>0.98717948717948723</v>
      </c>
      <c r="M9">
        <v>7.8</v>
      </c>
      <c r="N9" s="19"/>
      <c r="O9" s="15">
        <f>C9/M9</f>
        <v>0.98717948717948723</v>
      </c>
      <c r="P9" s="13">
        <v>7.7</v>
      </c>
      <c r="R9" s="14">
        <f t="shared" si="2"/>
        <v>1</v>
      </c>
      <c r="S9" s="13">
        <v>7.7</v>
      </c>
      <c r="U9" s="14">
        <f t="shared" si="3"/>
        <v>1</v>
      </c>
      <c r="V9" s="13">
        <v>7.7</v>
      </c>
      <c r="X9" s="14">
        <f>C9/V9</f>
        <v>1</v>
      </c>
    </row>
    <row r="10" spans="2:24" x14ac:dyDescent="0.3">
      <c r="B10" t="s">
        <v>4</v>
      </c>
      <c r="C10">
        <v>16.399999999999999</v>
      </c>
      <c r="D10" s="13">
        <v>15.7</v>
      </c>
      <c r="F10" s="15">
        <f t="shared" si="4"/>
        <v>1.0445859872611465</v>
      </c>
      <c r="G10" s="13">
        <v>16.399999999999999</v>
      </c>
      <c r="I10" s="14">
        <f t="shared" si="0"/>
        <v>1</v>
      </c>
      <c r="J10" s="13">
        <v>16.2</v>
      </c>
      <c r="L10" s="14">
        <f t="shared" si="5"/>
        <v>1.0123456790123457</v>
      </c>
      <c r="M10">
        <v>16.2</v>
      </c>
      <c r="O10" s="15">
        <f t="shared" si="1"/>
        <v>1.0123456790123457</v>
      </c>
      <c r="P10" s="13">
        <v>16.399999999999999</v>
      </c>
      <c r="R10" s="14">
        <f t="shared" si="2"/>
        <v>1</v>
      </c>
      <c r="S10" s="13">
        <v>16.399999999999999</v>
      </c>
      <c r="U10" s="14">
        <f t="shared" si="3"/>
        <v>1</v>
      </c>
      <c r="V10" s="13">
        <v>16.399999999999999</v>
      </c>
      <c r="X10" s="14">
        <f t="shared" ref="X10:X14" si="6">C10/V10</f>
        <v>1</v>
      </c>
    </row>
    <row r="11" spans="2:24" x14ac:dyDescent="0.3">
      <c r="B11" t="s">
        <v>5</v>
      </c>
      <c r="C11">
        <v>16.399999999999999</v>
      </c>
      <c r="D11" s="13">
        <v>21.9</v>
      </c>
      <c r="F11" s="15">
        <f t="shared" si="4"/>
        <v>0.74885844748858443</v>
      </c>
      <c r="G11" s="13">
        <v>16.399999999999999</v>
      </c>
      <c r="I11" s="14">
        <f t="shared" si="0"/>
        <v>1</v>
      </c>
      <c r="J11" s="13">
        <v>16.3</v>
      </c>
      <c r="L11" s="14">
        <f t="shared" si="5"/>
        <v>1.0061349693251533</v>
      </c>
      <c r="M11">
        <v>16.3</v>
      </c>
      <c r="O11" s="15">
        <f t="shared" si="1"/>
        <v>1.0061349693251533</v>
      </c>
      <c r="P11" s="13">
        <v>16.399999999999999</v>
      </c>
      <c r="R11" s="14">
        <f t="shared" si="2"/>
        <v>1</v>
      </c>
      <c r="S11" s="13">
        <v>16.399999999999999</v>
      </c>
      <c r="U11" s="14">
        <f t="shared" si="3"/>
        <v>1</v>
      </c>
      <c r="V11" s="13">
        <v>16.399999999999999</v>
      </c>
      <c r="X11" s="14">
        <f t="shared" si="6"/>
        <v>1</v>
      </c>
    </row>
    <row r="12" spans="2:24" x14ac:dyDescent="0.3">
      <c r="B12" t="s">
        <v>6</v>
      </c>
      <c r="C12">
        <v>16.8</v>
      </c>
      <c r="D12" s="13">
        <v>19.5</v>
      </c>
      <c r="F12" s="15">
        <f t="shared" si="4"/>
        <v>0.86153846153846159</v>
      </c>
      <c r="G12" s="13">
        <v>16.8</v>
      </c>
      <c r="I12" s="14">
        <f t="shared" si="0"/>
        <v>1</v>
      </c>
      <c r="J12" s="13">
        <v>16.899999999999999</v>
      </c>
      <c r="L12" s="14">
        <f t="shared" si="5"/>
        <v>0.99408284023668647</v>
      </c>
      <c r="M12">
        <v>16.899999999999999</v>
      </c>
      <c r="O12" s="15">
        <f t="shared" si="1"/>
        <v>0.99408284023668647</v>
      </c>
      <c r="P12" s="13">
        <v>16.8</v>
      </c>
      <c r="R12" s="14">
        <f t="shared" si="2"/>
        <v>1</v>
      </c>
      <c r="S12" s="13">
        <v>16.8</v>
      </c>
      <c r="U12" s="14">
        <f t="shared" si="3"/>
        <v>1</v>
      </c>
      <c r="V12" s="13">
        <v>16.8</v>
      </c>
      <c r="X12" s="14">
        <f t="shared" si="6"/>
        <v>1</v>
      </c>
    </row>
    <row r="13" spans="2:24" x14ac:dyDescent="0.3">
      <c r="B13" t="s">
        <v>7</v>
      </c>
      <c r="C13">
        <v>17.399999999999999</v>
      </c>
      <c r="D13" s="13">
        <v>19.5</v>
      </c>
      <c r="F13" s="15">
        <f t="shared" si="4"/>
        <v>0.89230769230769225</v>
      </c>
      <c r="G13" s="13">
        <v>17.399999999999999</v>
      </c>
      <c r="I13" s="14">
        <f t="shared" si="0"/>
        <v>1</v>
      </c>
      <c r="J13" s="13">
        <v>17.5</v>
      </c>
      <c r="L13" s="14">
        <f t="shared" si="5"/>
        <v>0.99428571428571422</v>
      </c>
      <c r="M13">
        <v>17.5</v>
      </c>
      <c r="O13" s="15">
        <f t="shared" si="1"/>
        <v>0.99428571428571422</v>
      </c>
      <c r="P13" s="13">
        <v>17.399999999999999</v>
      </c>
      <c r="R13" s="14">
        <f t="shared" si="2"/>
        <v>1</v>
      </c>
      <c r="S13" s="13">
        <v>17.399999999999999</v>
      </c>
      <c r="U13" s="14">
        <f t="shared" si="3"/>
        <v>1</v>
      </c>
      <c r="V13" s="13">
        <v>17.399999999999999</v>
      </c>
      <c r="X13" s="14">
        <f t="shared" si="6"/>
        <v>1</v>
      </c>
    </row>
    <row r="14" spans="2:24" x14ac:dyDescent="0.3">
      <c r="B14" t="s">
        <v>8</v>
      </c>
      <c r="C14">
        <v>25.3</v>
      </c>
      <c r="D14" s="13">
        <v>15.3</v>
      </c>
      <c r="F14" s="15">
        <f t="shared" si="4"/>
        <v>1.65359477124183</v>
      </c>
      <c r="G14" s="13">
        <v>25.3</v>
      </c>
      <c r="I14" s="14">
        <f t="shared" si="0"/>
        <v>1</v>
      </c>
      <c r="J14" s="13">
        <v>25.3</v>
      </c>
      <c r="L14" s="14">
        <f t="shared" si="5"/>
        <v>1</v>
      </c>
      <c r="M14">
        <v>25.3</v>
      </c>
      <c r="O14" s="15">
        <f>C14/M14</f>
        <v>1</v>
      </c>
      <c r="P14" s="13">
        <v>25.3</v>
      </c>
      <c r="R14" s="14">
        <f t="shared" si="2"/>
        <v>1</v>
      </c>
      <c r="S14" s="13">
        <v>25.3</v>
      </c>
      <c r="U14" s="14">
        <f t="shared" si="3"/>
        <v>1</v>
      </c>
      <c r="V14" s="13">
        <v>25.3</v>
      </c>
      <c r="X14" s="14">
        <f t="shared" si="6"/>
        <v>1</v>
      </c>
    </row>
    <row r="15" spans="2:24" x14ac:dyDescent="0.3">
      <c r="B15" s="2"/>
      <c r="D15" s="13"/>
      <c r="F15" s="14"/>
      <c r="I15" s="14"/>
      <c r="J15" s="13"/>
      <c r="L15" s="14"/>
      <c r="O15" s="14"/>
      <c r="P15" s="13"/>
      <c r="R15" s="14"/>
      <c r="U15" s="14"/>
      <c r="X15" s="14"/>
    </row>
    <row r="16" spans="2:24" x14ac:dyDescent="0.3">
      <c r="B16" s="18" t="s">
        <v>26</v>
      </c>
      <c r="D16" s="13"/>
      <c r="F16" s="14"/>
      <c r="I16" s="14"/>
      <c r="J16" s="13"/>
      <c r="L16" s="14"/>
      <c r="O16" s="14"/>
      <c r="P16" s="13"/>
      <c r="R16" s="14"/>
      <c r="U16" s="14"/>
      <c r="X16" s="14"/>
    </row>
    <row r="17" spans="2:24" x14ac:dyDescent="0.3">
      <c r="B17" s="2" t="s">
        <v>2</v>
      </c>
      <c r="C17" s="21">
        <v>32.799999999999997</v>
      </c>
      <c r="D17" s="13">
        <v>36.799999999999997</v>
      </c>
      <c r="F17" s="14">
        <f t="shared" ref="F17:F22" si="7">C17/D17</f>
        <v>0.89130434782608692</v>
      </c>
      <c r="G17" s="13">
        <v>36.6</v>
      </c>
      <c r="I17" s="15">
        <f>C17/G17</f>
        <v>0.89617486338797803</v>
      </c>
      <c r="J17" s="13">
        <v>32.799999999999997</v>
      </c>
      <c r="L17" s="14">
        <f t="shared" si="5"/>
        <v>1</v>
      </c>
      <c r="M17" s="13">
        <v>32.700000000000003</v>
      </c>
      <c r="O17" s="14">
        <f t="shared" si="1"/>
        <v>1.0030581039755351</v>
      </c>
      <c r="P17" s="13">
        <v>32.799999999999997</v>
      </c>
      <c r="R17" s="15">
        <f>C17/P17</f>
        <v>1</v>
      </c>
      <c r="S17" s="30">
        <v>32.770000000000003</v>
      </c>
      <c r="U17" s="15">
        <f t="shared" si="3"/>
        <v>1.0009154714678057</v>
      </c>
      <c r="V17" s="13">
        <v>32.799999999999997</v>
      </c>
      <c r="W17" s="13"/>
      <c r="X17" s="14">
        <f t="shared" ref="X17:X22" si="8">C17/V17</f>
        <v>1</v>
      </c>
    </row>
    <row r="18" spans="2:24" x14ac:dyDescent="0.3">
      <c r="B18" s="2" t="s">
        <v>9</v>
      </c>
      <c r="C18" s="13">
        <v>19</v>
      </c>
      <c r="D18" s="13">
        <v>18</v>
      </c>
      <c r="F18" s="14">
        <f t="shared" si="7"/>
        <v>1.0555555555555556</v>
      </c>
      <c r="G18" s="13">
        <v>18.2</v>
      </c>
      <c r="I18" s="15">
        <f t="shared" si="0"/>
        <v>1.043956043956044</v>
      </c>
      <c r="J18" s="13">
        <v>19</v>
      </c>
      <c r="L18" s="14">
        <f t="shared" si="5"/>
        <v>1</v>
      </c>
      <c r="M18" s="13">
        <v>19</v>
      </c>
      <c r="O18" s="14">
        <f t="shared" si="1"/>
        <v>1</v>
      </c>
      <c r="P18" s="13">
        <v>18.899999999999999</v>
      </c>
      <c r="R18" s="15">
        <f t="shared" si="2"/>
        <v>1.0052910052910053</v>
      </c>
      <c r="S18" s="30">
        <v>19.059999999999999</v>
      </c>
      <c r="U18" s="15">
        <f t="shared" si="3"/>
        <v>0.99685204616998957</v>
      </c>
      <c r="V18" s="13">
        <v>19</v>
      </c>
      <c r="W18" s="13"/>
      <c r="X18" s="14">
        <f t="shared" si="8"/>
        <v>1</v>
      </c>
    </row>
    <row r="19" spans="2:24" x14ac:dyDescent="0.3">
      <c r="B19" s="2" t="s">
        <v>10</v>
      </c>
      <c r="C19" s="13">
        <v>9.8000000000000007</v>
      </c>
      <c r="D19" s="13">
        <v>9.8000000000000007</v>
      </c>
      <c r="F19" s="14">
        <f t="shared" si="7"/>
        <v>1</v>
      </c>
      <c r="G19" s="13">
        <v>9.8000000000000007</v>
      </c>
      <c r="I19" s="15">
        <f t="shared" si="0"/>
        <v>1</v>
      </c>
      <c r="J19" s="13">
        <v>9.8000000000000007</v>
      </c>
      <c r="L19" s="14">
        <f t="shared" si="5"/>
        <v>1</v>
      </c>
      <c r="M19" s="13">
        <v>9.8000000000000007</v>
      </c>
      <c r="N19" s="19"/>
      <c r="O19" s="14">
        <f t="shared" si="1"/>
        <v>1</v>
      </c>
      <c r="P19" s="13">
        <v>9.8000000000000007</v>
      </c>
      <c r="R19" s="15">
        <f t="shared" si="2"/>
        <v>1</v>
      </c>
      <c r="S19" s="30">
        <v>9.8000000000000007</v>
      </c>
      <c r="U19" s="15">
        <f t="shared" si="3"/>
        <v>1</v>
      </c>
      <c r="V19" s="13">
        <v>9.8000000000000007</v>
      </c>
      <c r="W19" s="13"/>
      <c r="X19" s="14">
        <f t="shared" si="8"/>
        <v>1</v>
      </c>
    </row>
    <row r="20" spans="2:24" x14ac:dyDescent="0.3">
      <c r="B20" s="2" t="s">
        <v>11</v>
      </c>
      <c r="C20" s="13">
        <v>12.5</v>
      </c>
      <c r="D20" s="13">
        <v>11.3</v>
      </c>
      <c r="F20" s="14">
        <f t="shared" si="7"/>
        <v>1.1061946902654867</v>
      </c>
      <c r="G20" s="13">
        <v>11.6</v>
      </c>
      <c r="I20" s="15">
        <f t="shared" si="0"/>
        <v>1.0775862068965518</v>
      </c>
      <c r="J20" s="13">
        <v>12.5</v>
      </c>
      <c r="L20" s="14">
        <f t="shared" si="5"/>
        <v>1</v>
      </c>
      <c r="M20" s="13">
        <v>12.5</v>
      </c>
      <c r="O20" s="14">
        <f t="shared" si="1"/>
        <v>1</v>
      </c>
      <c r="P20" s="13">
        <v>12.5</v>
      </c>
      <c r="R20" s="15">
        <f t="shared" si="2"/>
        <v>1</v>
      </c>
      <c r="S20" s="30">
        <v>12.47</v>
      </c>
      <c r="U20" s="15">
        <f t="shared" si="3"/>
        <v>1.0024057738572574</v>
      </c>
      <c r="V20" s="13">
        <v>12.5</v>
      </c>
      <c r="W20" s="13"/>
      <c r="X20" s="14">
        <f t="shared" si="8"/>
        <v>1</v>
      </c>
    </row>
    <row r="21" spans="2:24" x14ac:dyDescent="0.3">
      <c r="B21" s="2" t="s">
        <v>12</v>
      </c>
      <c r="C21" s="13">
        <v>12</v>
      </c>
      <c r="D21" s="13">
        <v>10.1</v>
      </c>
      <c r="F21" s="14">
        <f t="shared" si="7"/>
        <v>1.1881188118811881</v>
      </c>
      <c r="G21" s="13">
        <v>9.8000000000000007</v>
      </c>
      <c r="I21" s="15">
        <f t="shared" si="0"/>
        <v>1.2244897959183672</v>
      </c>
      <c r="J21" s="13">
        <v>12</v>
      </c>
      <c r="L21" s="14">
        <f t="shared" si="5"/>
        <v>1</v>
      </c>
      <c r="M21" s="13">
        <v>12.1</v>
      </c>
      <c r="O21" s="14">
        <f t="shared" si="1"/>
        <v>0.99173553719008267</v>
      </c>
      <c r="P21" s="13">
        <v>12.1</v>
      </c>
      <c r="R21" s="15">
        <f t="shared" si="2"/>
        <v>0.99173553719008267</v>
      </c>
      <c r="S21" s="30">
        <v>11.98</v>
      </c>
      <c r="U21" s="15">
        <f t="shared" si="3"/>
        <v>1.001669449081803</v>
      </c>
      <c r="V21" s="13">
        <v>12</v>
      </c>
      <c r="W21" s="13"/>
      <c r="X21" s="14">
        <f t="shared" si="8"/>
        <v>1</v>
      </c>
    </row>
    <row r="22" spans="2:24" x14ac:dyDescent="0.3">
      <c r="B22" s="2" t="s">
        <v>13</v>
      </c>
      <c r="C22" s="13">
        <v>13.9</v>
      </c>
      <c r="D22" s="13">
        <v>14</v>
      </c>
      <c r="F22" s="14">
        <f t="shared" si="7"/>
        <v>0.99285714285714288</v>
      </c>
      <c r="G22" s="13">
        <v>14</v>
      </c>
      <c r="I22" s="15">
        <f t="shared" si="0"/>
        <v>0.99285714285714288</v>
      </c>
      <c r="J22" s="13">
        <v>13.9</v>
      </c>
      <c r="L22" s="14">
        <f t="shared" si="5"/>
        <v>1</v>
      </c>
      <c r="M22" s="13">
        <v>13.9</v>
      </c>
      <c r="O22" s="14">
        <f t="shared" si="1"/>
        <v>1</v>
      </c>
      <c r="P22" s="13">
        <v>13.9</v>
      </c>
      <c r="R22" s="15">
        <f t="shared" si="2"/>
        <v>1</v>
      </c>
      <c r="S22" s="30">
        <v>13.93</v>
      </c>
      <c r="U22" s="15">
        <f t="shared" si="3"/>
        <v>0.99784637473079685</v>
      </c>
      <c r="V22" s="13">
        <v>13.9</v>
      </c>
      <c r="W22" s="13"/>
      <c r="X22" s="14">
        <f t="shared" si="8"/>
        <v>1</v>
      </c>
    </row>
    <row r="23" spans="2:24" x14ac:dyDescent="0.3">
      <c r="B23" s="2"/>
      <c r="O23" s="14"/>
    </row>
    <row r="24" spans="2:24" x14ac:dyDescent="0.3">
      <c r="B24" s="29" t="s">
        <v>58</v>
      </c>
    </row>
    <row r="25" spans="2:24" ht="43.2" x14ac:dyDescent="0.3">
      <c r="B25" s="31" t="s">
        <v>57</v>
      </c>
    </row>
  </sheetData>
  <pageMargins left="0.75" right="0.75" top="0.75" bottom="0.5" header="0.5" footer="0.7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5"/>
  <sheetViews>
    <sheetView zoomScale="85" zoomScaleNormal="85" workbookViewId="0">
      <selection activeCell="B1" sqref="B1"/>
    </sheetView>
  </sheetViews>
  <sheetFormatPr defaultColWidth="8.77734375" defaultRowHeight="14.4" x14ac:dyDescent="0.3"/>
  <cols>
    <col min="1" max="1" width="14.77734375" bestFit="1" customWidth="1"/>
    <col min="2" max="2" width="17.44140625" bestFit="1" customWidth="1"/>
    <col min="3" max="3" width="11.21875" bestFit="1" customWidth="1"/>
    <col min="8" max="8" width="10.21875" bestFit="1" customWidth="1"/>
    <col min="9" max="10" width="11.21875" customWidth="1"/>
    <col min="12" max="15" width="10.6640625" customWidth="1"/>
    <col min="16" max="16" width="11.33203125" bestFit="1" customWidth="1"/>
    <col min="17" max="17" width="10.6640625" customWidth="1"/>
    <col min="18" max="18" width="55" customWidth="1"/>
  </cols>
  <sheetData>
    <row r="1" spans="1:13" x14ac:dyDescent="0.3">
      <c r="B1" t="s">
        <v>59</v>
      </c>
    </row>
    <row r="3" spans="1:13" x14ac:dyDescent="0.3">
      <c r="B3" s="1" t="s">
        <v>52</v>
      </c>
    </row>
    <row r="4" spans="1:13" x14ac:dyDescent="0.3">
      <c r="B4" s="18" t="s">
        <v>30</v>
      </c>
    </row>
    <row r="5" spans="1:13" x14ac:dyDescent="0.3">
      <c r="A5" s="1"/>
      <c r="D5" s="1" t="s">
        <v>0</v>
      </c>
      <c r="E5" s="1" t="s">
        <v>1</v>
      </c>
      <c r="I5" s="1" t="s">
        <v>0</v>
      </c>
      <c r="J5" s="1" t="s">
        <v>1</v>
      </c>
      <c r="L5" t="s">
        <v>42</v>
      </c>
      <c r="M5" t="s">
        <v>43</v>
      </c>
    </row>
    <row r="6" spans="1:13" x14ac:dyDescent="0.3">
      <c r="A6">
        <v>1</v>
      </c>
      <c r="B6" s="2" t="s">
        <v>2</v>
      </c>
      <c r="C6" t="s">
        <v>3</v>
      </c>
      <c r="D6">
        <v>18774</v>
      </c>
      <c r="E6">
        <v>17913</v>
      </c>
      <c r="G6" s="2" t="s">
        <v>2</v>
      </c>
      <c r="H6" t="s">
        <v>3</v>
      </c>
      <c r="I6" s="24">
        <f>D6/$F$42</f>
        <v>1.2126199282013257E-2</v>
      </c>
      <c r="J6" s="24">
        <f>E6/$F$42</f>
        <v>1.157007604872182E-2</v>
      </c>
      <c r="L6" s="23">
        <f>ROUND(I6,5)</f>
        <v>1.213E-2</v>
      </c>
      <c r="M6" s="23">
        <f>ROUND(J6,5)</f>
        <v>1.157E-2</v>
      </c>
    </row>
    <row r="7" spans="1:13" x14ac:dyDescent="0.3">
      <c r="C7" t="s">
        <v>4</v>
      </c>
      <c r="D7">
        <v>43305</v>
      </c>
      <c r="E7">
        <v>44808</v>
      </c>
      <c r="H7" t="s">
        <v>4</v>
      </c>
      <c r="I7" s="24">
        <f t="shared" ref="I7:I41" si="0">D7/$F$42</f>
        <v>2.7970867151783534E-2</v>
      </c>
      <c r="J7" s="24">
        <f t="shared" ref="J7:J41" si="1">E7/$F$42</f>
        <v>2.8941660670525726E-2</v>
      </c>
      <c r="L7" s="23">
        <f t="shared" ref="L7:L23" si="2">ROUND(I7,5)</f>
        <v>2.7969999999999998E-2</v>
      </c>
      <c r="M7" s="23">
        <f t="shared" ref="M7:M23" si="3">ROUND(J7,5)</f>
        <v>2.894E-2</v>
      </c>
    </row>
    <row r="8" spans="1:13" x14ac:dyDescent="0.3">
      <c r="C8" t="s">
        <v>5</v>
      </c>
      <c r="D8">
        <v>43061</v>
      </c>
      <c r="E8">
        <v>46225</v>
      </c>
      <c r="H8" t="s">
        <v>5</v>
      </c>
      <c r="I8" s="24">
        <f t="shared" si="0"/>
        <v>2.781326660715739E-2</v>
      </c>
      <c r="J8" s="24">
        <f t="shared" si="1"/>
        <v>2.9856906456325917E-2</v>
      </c>
      <c r="L8" s="23">
        <f t="shared" si="2"/>
        <v>2.7810000000000001E-2</v>
      </c>
      <c r="M8" s="23">
        <f t="shared" si="3"/>
        <v>2.9860000000000001E-2</v>
      </c>
    </row>
    <row r="9" spans="1:13" x14ac:dyDescent="0.3">
      <c r="C9" t="s">
        <v>6</v>
      </c>
      <c r="D9">
        <v>36284</v>
      </c>
      <c r="E9">
        <v>43018</v>
      </c>
      <c r="H9" t="s">
        <v>6</v>
      </c>
      <c r="I9" s="24">
        <f t="shared" si="0"/>
        <v>2.3435976070553373E-2</v>
      </c>
      <c r="J9" s="24">
        <f t="shared" si="1"/>
        <v>2.7785492740686389E-2</v>
      </c>
      <c r="L9" s="23">
        <f t="shared" si="2"/>
        <v>2.3439999999999999E-2</v>
      </c>
      <c r="M9" s="23">
        <f t="shared" si="3"/>
        <v>2.7789999999999999E-2</v>
      </c>
    </row>
    <row r="10" spans="1:13" x14ac:dyDescent="0.3">
      <c r="C10" t="s">
        <v>7</v>
      </c>
      <c r="D10">
        <v>35184</v>
      </c>
      <c r="E10">
        <v>49426</v>
      </c>
      <c r="H10" t="s">
        <v>7</v>
      </c>
      <c r="I10" s="24">
        <f t="shared" si="0"/>
        <v>2.2725481811992885E-2</v>
      </c>
      <c r="J10" s="24">
        <f t="shared" si="1"/>
        <v>3.1924444748736937E-2</v>
      </c>
      <c r="L10" s="23">
        <f t="shared" si="2"/>
        <v>2.273E-2</v>
      </c>
      <c r="M10" s="23">
        <f t="shared" si="3"/>
        <v>3.1919999999999997E-2</v>
      </c>
    </row>
    <row r="11" spans="1:13" x14ac:dyDescent="0.3">
      <c r="C11" t="s">
        <v>8</v>
      </c>
      <c r="D11">
        <v>41339</v>
      </c>
      <c r="E11">
        <v>89519</v>
      </c>
      <c r="H11" t="s">
        <v>8</v>
      </c>
      <c r="I11" s="24">
        <f t="shared" si="0"/>
        <v>2.670102014057452E-2</v>
      </c>
      <c r="J11" s="24">
        <f t="shared" si="1"/>
        <v>5.782066866552385E-2</v>
      </c>
      <c r="L11" s="23">
        <f t="shared" si="2"/>
        <v>2.6700000000000002E-2</v>
      </c>
      <c r="M11" s="23">
        <f t="shared" si="3"/>
        <v>5.7820000000000003E-2</v>
      </c>
    </row>
    <row r="12" spans="1:13" x14ac:dyDescent="0.3">
      <c r="A12">
        <v>2</v>
      </c>
      <c r="B12" s="2" t="s">
        <v>9</v>
      </c>
      <c r="C12" t="s">
        <v>3</v>
      </c>
      <c r="D12">
        <v>11337</v>
      </c>
      <c r="E12">
        <v>10565</v>
      </c>
      <c r="G12" s="2" t="s">
        <v>9</v>
      </c>
      <c r="H12" t="s">
        <v>3</v>
      </c>
      <c r="I12" s="24">
        <f t="shared" si="0"/>
        <v>7.3226121902729459E-3</v>
      </c>
      <c r="J12" s="24">
        <f t="shared" si="1"/>
        <v>6.8239744015377683E-3</v>
      </c>
      <c r="L12" s="23">
        <f t="shared" si="2"/>
        <v>7.3200000000000001E-3</v>
      </c>
      <c r="M12" s="23">
        <f t="shared" si="3"/>
        <v>6.8199999999999997E-3</v>
      </c>
    </row>
    <row r="13" spans="1:13" x14ac:dyDescent="0.3">
      <c r="C13" t="s">
        <v>4</v>
      </c>
      <c r="D13">
        <v>25053</v>
      </c>
      <c r="E13">
        <v>24149</v>
      </c>
      <c r="H13" t="s">
        <v>4</v>
      </c>
      <c r="I13" s="24">
        <f t="shared" si="0"/>
        <v>1.6181829690650799E-2</v>
      </c>
      <c r="J13" s="24">
        <f t="shared" si="1"/>
        <v>1.5597932590888363E-2</v>
      </c>
      <c r="L13" s="23">
        <f t="shared" si="2"/>
        <v>1.618E-2</v>
      </c>
      <c r="M13" s="23">
        <f t="shared" si="3"/>
        <v>1.5599999999999999E-2</v>
      </c>
    </row>
    <row r="14" spans="1:13" x14ac:dyDescent="0.3">
      <c r="C14" t="s">
        <v>5</v>
      </c>
      <c r="D14">
        <v>28323</v>
      </c>
      <c r="E14">
        <v>27744</v>
      </c>
      <c r="H14" t="s">
        <v>5</v>
      </c>
      <c r="I14" s="24">
        <f t="shared" si="0"/>
        <v>1.8293935350189701E-2</v>
      </c>
      <c r="J14" s="24">
        <f t="shared" si="1"/>
        <v>1.7919957008638319E-2</v>
      </c>
      <c r="L14" s="23">
        <f t="shared" si="2"/>
        <v>1.8290000000000001E-2</v>
      </c>
      <c r="M14" s="23">
        <f t="shared" si="3"/>
        <v>1.7919999999999998E-2</v>
      </c>
    </row>
    <row r="15" spans="1:13" x14ac:dyDescent="0.3">
      <c r="C15" t="s">
        <v>6</v>
      </c>
      <c r="D15">
        <v>25660</v>
      </c>
      <c r="E15">
        <v>25886</v>
      </c>
      <c r="H15" t="s">
        <v>6</v>
      </c>
      <c r="I15" s="24">
        <f t="shared" si="0"/>
        <v>1.6573893340601904E-2</v>
      </c>
      <c r="J15" s="24">
        <f t="shared" si="1"/>
        <v>1.6719867615542516E-2</v>
      </c>
      <c r="L15" s="23">
        <f t="shared" si="2"/>
        <v>1.6570000000000001E-2</v>
      </c>
      <c r="M15" s="23">
        <f t="shared" si="3"/>
        <v>1.6719999999999999E-2</v>
      </c>
    </row>
    <row r="16" spans="1:13" x14ac:dyDescent="0.3">
      <c r="C16" t="s">
        <v>7</v>
      </c>
      <c r="D16">
        <v>22268</v>
      </c>
      <c r="E16">
        <v>25926</v>
      </c>
      <c r="H16" t="s">
        <v>7</v>
      </c>
      <c r="I16" s="24">
        <f t="shared" si="0"/>
        <v>1.4382987408749931E-2</v>
      </c>
      <c r="J16" s="24">
        <f t="shared" si="1"/>
        <v>1.6745703770399259E-2</v>
      </c>
      <c r="L16" s="23">
        <f t="shared" si="2"/>
        <v>1.438E-2</v>
      </c>
      <c r="M16" s="23">
        <f t="shared" si="3"/>
        <v>1.6750000000000001E-2</v>
      </c>
    </row>
    <row r="17" spans="1:15" x14ac:dyDescent="0.3">
      <c r="B17" s="2"/>
      <c r="C17" t="s">
        <v>8</v>
      </c>
      <c r="D17">
        <v>23647</v>
      </c>
      <c r="E17">
        <v>43790</v>
      </c>
      <c r="G17" s="2"/>
      <c r="H17" t="s">
        <v>8</v>
      </c>
      <c r="I17" s="24">
        <f t="shared" si="0"/>
        <v>1.5273688847436214E-2</v>
      </c>
      <c r="J17" s="24">
        <f t="shared" si="1"/>
        <v>2.8284130529421567E-2</v>
      </c>
      <c r="L17" s="23">
        <f t="shared" si="2"/>
        <v>1.5270000000000001E-2</v>
      </c>
      <c r="M17" s="23">
        <f t="shared" si="3"/>
        <v>2.828E-2</v>
      </c>
    </row>
    <row r="18" spans="1:15" x14ac:dyDescent="0.3">
      <c r="A18">
        <v>3</v>
      </c>
      <c r="B18" s="2" t="s">
        <v>10</v>
      </c>
      <c r="C18" t="s">
        <v>3</v>
      </c>
      <c r="D18">
        <v>6548</v>
      </c>
      <c r="E18">
        <v>5912</v>
      </c>
      <c r="G18" s="2" t="s">
        <v>10</v>
      </c>
      <c r="H18" t="s">
        <v>3</v>
      </c>
      <c r="I18" s="24">
        <f t="shared" si="0"/>
        <v>4.2293785500491536E-3</v>
      </c>
      <c r="J18" s="24">
        <f t="shared" si="1"/>
        <v>3.8185836878269082E-3</v>
      </c>
      <c r="L18" s="23">
        <f t="shared" si="2"/>
        <v>4.2300000000000003E-3</v>
      </c>
      <c r="M18" s="23">
        <f t="shared" si="3"/>
        <v>3.82E-3</v>
      </c>
    </row>
    <row r="19" spans="1:15" x14ac:dyDescent="0.3">
      <c r="C19" t="s">
        <v>4</v>
      </c>
      <c r="D19">
        <v>13493</v>
      </c>
      <c r="E19">
        <v>11475</v>
      </c>
      <c r="H19" t="s">
        <v>4</v>
      </c>
      <c r="I19" s="24">
        <f t="shared" si="0"/>
        <v>8.7151809370515001E-3</v>
      </c>
      <c r="J19" s="24">
        <f t="shared" si="1"/>
        <v>7.411746924528716E-3</v>
      </c>
      <c r="L19" s="23">
        <f t="shared" si="2"/>
        <v>8.7200000000000003E-3</v>
      </c>
      <c r="M19" s="23">
        <f t="shared" si="3"/>
        <v>7.4099999999999999E-3</v>
      </c>
    </row>
    <row r="20" spans="1:15" x14ac:dyDescent="0.3">
      <c r="C20" t="s">
        <v>5</v>
      </c>
      <c r="D20">
        <v>11116</v>
      </c>
      <c r="E20">
        <v>10286</v>
      </c>
      <c r="H20" t="s">
        <v>5</v>
      </c>
      <c r="I20" s="24">
        <f t="shared" si="0"/>
        <v>7.1798674346894298E-3</v>
      </c>
      <c r="J20" s="24">
        <f t="shared" si="1"/>
        <v>6.6437672214119713E-3</v>
      </c>
      <c r="L20" s="23">
        <f t="shared" si="2"/>
        <v>7.1799999999999998E-3</v>
      </c>
      <c r="M20" s="23">
        <f t="shared" si="3"/>
        <v>6.6400000000000001E-3</v>
      </c>
    </row>
    <row r="21" spans="1:15" x14ac:dyDescent="0.3">
      <c r="C21" t="s">
        <v>6</v>
      </c>
      <c r="D21">
        <v>12479</v>
      </c>
      <c r="E21">
        <v>13212</v>
      </c>
      <c r="H21" t="s">
        <v>6</v>
      </c>
      <c r="I21" s="24">
        <f t="shared" si="0"/>
        <v>8.0602344114330156E-3</v>
      </c>
      <c r="J21" s="24">
        <f t="shared" si="1"/>
        <v>8.5336819491828673E-3</v>
      </c>
      <c r="L21" s="23">
        <f t="shared" si="2"/>
        <v>8.0599999999999995E-3</v>
      </c>
      <c r="M21" s="23">
        <f t="shared" si="3"/>
        <v>8.5299999999999994E-3</v>
      </c>
      <c r="O21" s="2"/>
    </row>
    <row r="22" spans="1:15" x14ac:dyDescent="0.3">
      <c r="C22" t="s">
        <v>7</v>
      </c>
      <c r="D22">
        <v>12796</v>
      </c>
      <c r="E22">
        <v>14808</v>
      </c>
      <c r="H22" t="s">
        <v>7</v>
      </c>
      <c r="I22" s="24">
        <f t="shared" si="0"/>
        <v>8.2649859386727184E-3</v>
      </c>
      <c r="J22" s="24">
        <f t="shared" si="1"/>
        <v>9.5645445279669925E-3</v>
      </c>
      <c r="L22" s="23">
        <f t="shared" si="2"/>
        <v>8.26E-3</v>
      </c>
      <c r="M22" s="23">
        <f t="shared" si="3"/>
        <v>9.5600000000000008E-3</v>
      </c>
    </row>
    <row r="23" spans="1:15" x14ac:dyDescent="0.3">
      <c r="C23" t="s">
        <v>8</v>
      </c>
      <c r="D23">
        <v>13385</v>
      </c>
      <c r="E23">
        <v>26147</v>
      </c>
      <c r="H23" t="s">
        <v>8</v>
      </c>
      <c r="I23" s="24">
        <f t="shared" si="0"/>
        <v>8.6454233189382883E-3</v>
      </c>
      <c r="J23" s="24">
        <f t="shared" si="1"/>
        <v>1.6888448525982775E-2</v>
      </c>
      <c r="L23" s="23">
        <f t="shared" si="2"/>
        <v>8.6499999999999997E-3</v>
      </c>
      <c r="M23" s="23">
        <f t="shared" si="3"/>
        <v>1.6889999999999999E-2</v>
      </c>
    </row>
    <row r="24" spans="1:15" x14ac:dyDescent="0.3">
      <c r="A24">
        <v>4</v>
      </c>
      <c r="B24" s="2" t="s">
        <v>11</v>
      </c>
      <c r="C24" t="s">
        <v>3</v>
      </c>
      <c r="D24">
        <v>8643</v>
      </c>
      <c r="E24">
        <v>7961</v>
      </c>
      <c r="G24" s="2" t="s">
        <v>11</v>
      </c>
      <c r="H24" t="s">
        <v>3</v>
      </c>
      <c r="I24" s="24">
        <f>D24/$F$42</f>
        <v>5.5825471606711719E-3</v>
      </c>
      <c r="J24" s="24">
        <f>E24/$F$42</f>
        <v>5.1420407203636694E-3</v>
      </c>
      <c r="L24" s="23">
        <f t="shared" ref="L24:L41" si="4">ROUND(I24,5)</f>
        <v>5.5799999999999999E-3</v>
      </c>
      <c r="M24" s="23">
        <f t="shared" ref="M24:M41" si="5">ROUND(J24,5)</f>
        <v>5.1399999999999996E-3</v>
      </c>
    </row>
    <row r="25" spans="1:15" x14ac:dyDescent="0.3">
      <c r="A25" s="3"/>
      <c r="C25" t="s">
        <v>4</v>
      </c>
      <c r="D25">
        <v>15942</v>
      </c>
      <c r="E25">
        <v>14139</v>
      </c>
      <c r="H25" t="s">
        <v>4</v>
      </c>
      <c r="I25" s="24">
        <f t="shared" si="0"/>
        <v>1.0296999518155712E-2</v>
      </c>
      <c r="J25" s="24">
        <f t="shared" si="1"/>
        <v>9.1324348379879326E-3</v>
      </c>
      <c r="L25" s="23">
        <f t="shared" si="4"/>
        <v>1.03E-2</v>
      </c>
      <c r="M25" s="23">
        <f t="shared" si="5"/>
        <v>9.1299999999999992E-3</v>
      </c>
    </row>
    <row r="26" spans="1:15" x14ac:dyDescent="0.3">
      <c r="C26" t="s">
        <v>5</v>
      </c>
      <c r="D26">
        <v>14507</v>
      </c>
      <c r="E26">
        <v>13969</v>
      </c>
      <c r="H26" t="s">
        <v>5</v>
      </c>
      <c r="I26" s="24">
        <f t="shared" si="0"/>
        <v>9.3701274626699863E-3</v>
      </c>
      <c r="J26" s="24">
        <f t="shared" si="1"/>
        <v>9.0226311798467657E-3</v>
      </c>
      <c r="L26" s="23">
        <f t="shared" si="4"/>
        <v>9.3699999999999999E-3</v>
      </c>
      <c r="M26" s="23">
        <f t="shared" si="5"/>
        <v>9.0200000000000002E-3</v>
      </c>
    </row>
    <row r="27" spans="1:15" x14ac:dyDescent="0.3">
      <c r="B27" s="2"/>
      <c r="C27" t="s">
        <v>6</v>
      </c>
      <c r="D27">
        <v>15812</v>
      </c>
      <c r="E27">
        <v>16757</v>
      </c>
      <c r="G27" s="2"/>
      <c r="H27" t="s">
        <v>6</v>
      </c>
      <c r="I27" s="24">
        <f t="shared" si="0"/>
        <v>1.021303201487129E-2</v>
      </c>
      <c r="J27" s="24">
        <f t="shared" si="1"/>
        <v>1.0823411173361891E-2</v>
      </c>
      <c r="L27" s="23">
        <f t="shared" si="4"/>
        <v>1.021E-2</v>
      </c>
      <c r="M27" s="23">
        <f t="shared" si="5"/>
        <v>1.082E-2</v>
      </c>
      <c r="N27" s="3"/>
    </row>
    <row r="28" spans="1:15" x14ac:dyDescent="0.3">
      <c r="B28" s="2"/>
      <c r="C28" t="s">
        <v>7</v>
      </c>
      <c r="D28">
        <v>15790</v>
      </c>
      <c r="E28">
        <v>18719</v>
      </c>
      <c r="G28" s="2"/>
      <c r="H28" t="s">
        <v>7</v>
      </c>
      <c r="I28" s="24">
        <f t="shared" si="0"/>
        <v>1.019882212970008E-2</v>
      </c>
      <c r="J28" s="24">
        <f t="shared" si="1"/>
        <v>1.2090674569085233E-2</v>
      </c>
      <c r="L28" s="23">
        <f t="shared" si="4"/>
        <v>1.0200000000000001E-2</v>
      </c>
      <c r="M28" s="23">
        <f t="shared" si="5"/>
        <v>1.209E-2</v>
      </c>
    </row>
    <row r="29" spans="1:15" x14ac:dyDescent="0.3">
      <c r="B29" s="2"/>
      <c r="C29" t="s">
        <v>8</v>
      </c>
      <c r="D29">
        <v>17178</v>
      </c>
      <c r="E29">
        <v>33771</v>
      </c>
      <c r="G29" s="2"/>
      <c r="H29" t="s">
        <v>8</v>
      </c>
      <c r="I29" s="24">
        <f>D29/$F$42</f>
        <v>1.1095336703229132E-2</v>
      </c>
      <c r="J29" s="24">
        <f>E29/$F$42</f>
        <v>2.1812819641678367E-2</v>
      </c>
      <c r="L29" s="23">
        <f t="shared" si="4"/>
        <v>1.11E-2</v>
      </c>
      <c r="M29" s="23">
        <f t="shared" si="5"/>
        <v>2.181E-2</v>
      </c>
      <c r="O29" s="2"/>
    </row>
    <row r="30" spans="1:15" x14ac:dyDescent="0.3">
      <c r="A30">
        <v>5</v>
      </c>
      <c r="B30" s="2" t="s">
        <v>12</v>
      </c>
      <c r="C30" t="s">
        <v>3</v>
      </c>
      <c r="D30">
        <v>7783</v>
      </c>
      <c r="E30">
        <v>7171</v>
      </c>
      <c r="G30" s="2" t="s">
        <v>12</v>
      </c>
      <c r="H30" t="s">
        <v>3</v>
      </c>
      <c r="I30" s="24">
        <f t="shared" si="0"/>
        <v>5.0270698312511542E-3</v>
      </c>
      <c r="J30" s="24">
        <f t="shared" si="1"/>
        <v>4.631776661942956E-3</v>
      </c>
      <c r="L30" s="23">
        <f t="shared" si="4"/>
        <v>5.0299999999999997E-3</v>
      </c>
      <c r="M30" s="23">
        <f t="shared" si="5"/>
        <v>4.6299999999999996E-3</v>
      </c>
      <c r="O30" s="2"/>
    </row>
    <row r="31" spans="1:15" x14ac:dyDescent="0.3">
      <c r="C31" t="s">
        <v>4</v>
      </c>
      <c r="D31">
        <v>16660</v>
      </c>
      <c r="E31">
        <v>14121</v>
      </c>
      <c r="H31" t="s">
        <v>4</v>
      </c>
      <c r="I31" s="24">
        <f t="shared" si="0"/>
        <v>1.0760758497834285E-2</v>
      </c>
      <c r="J31" s="24">
        <f t="shared" si="1"/>
        <v>9.1208085683023975E-3</v>
      </c>
      <c r="L31" s="23">
        <f t="shared" si="4"/>
        <v>1.076E-2</v>
      </c>
      <c r="M31" s="23">
        <f t="shared" si="5"/>
        <v>9.1199999999999996E-3</v>
      </c>
      <c r="O31" s="2"/>
    </row>
    <row r="32" spans="1:15" x14ac:dyDescent="0.3">
      <c r="B32" s="2"/>
      <c r="C32" t="s">
        <v>5</v>
      </c>
      <c r="D32">
        <v>15376</v>
      </c>
      <c r="E32">
        <v>13880</v>
      </c>
      <c r="G32" s="2"/>
      <c r="H32" t="s">
        <v>5</v>
      </c>
      <c r="I32" s="24">
        <f t="shared" si="0"/>
        <v>9.9314179269327698E-3</v>
      </c>
      <c r="J32" s="24">
        <f t="shared" si="1"/>
        <v>8.9651457352905081E-3</v>
      </c>
      <c r="L32" s="23">
        <f t="shared" si="4"/>
        <v>9.9299999999999996E-3</v>
      </c>
      <c r="M32" s="23">
        <f t="shared" si="5"/>
        <v>8.9700000000000005E-3</v>
      </c>
    </row>
    <row r="33" spans="1:15" x14ac:dyDescent="0.3">
      <c r="B33" s="2"/>
      <c r="C33" t="s">
        <v>6</v>
      </c>
      <c r="D33">
        <v>15706</v>
      </c>
      <c r="E33">
        <v>16076</v>
      </c>
      <c r="G33" s="2"/>
      <c r="H33" t="s">
        <v>6</v>
      </c>
      <c r="I33" s="24">
        <f t="shared" si="0"/>
        <v>1.0144566204500917E-2</v>
      </c>
      <c r="J33" s="24">
        <f t="shared" si="1"/>
        <v>1.0383550636925807E-2</v>
      </c>
      <c r="L33" s="23">
        <f t="shared" si="4"/>
        <v>1.014E-2</v>
      </c>
      <c r="M33" s="23">
        <f t="shared" si="5"/>
        <v>1.038E-2</v>
      </c>
      <c r="O33" s="2"/>
    </row>
    <row r="34" spans="1:15" x14ac:dyDescent="0.3">
      <c r="B34" s="2"/>
      <c r="C34" t="s">
        <v>7</v>
      </c>
      <c r="D34">
        <v>15169</v>
      </c>
      <c r="E34">
        <v>17915</v>
      </c>
      <c r="G34" s="2"/>
      <c r="H34" t="s">
        <v>7</v>
      </c>
      <c r="I34" s="24">
        <f t="shared" si="0"/>
        <v>9.7977158255491154E-3</v>
      </c>
      <c r="J34" s="24">
        <f t="shared" si="1"/>
        <v>1.1571367856464659E-2</v>
      </c>
      <c r="L34" s="23">
        <f t="shared" si="4"/>
        <v>9.7999999999999997E-3</v>
      </c>
      <c r="M34" s="23">
        <f t="shared" si="5"/>
        <v>1.157E-2</v>
      </c>
      <c r="O34" s="2"/>
    </row>
    <row r="35" spans="1:15" x14ac:dyDescent="0.3">
      <c r="B35" s="2"/>
      <c r="C35" t="s">
        <v>8</v>
      </c>
      <c r="D35">
        <v>15458</v>
      </c>
      <c r="E35">
        <v>30013</v>
      </c>
      <c r="G35" s="2"/>
      <c r="H35" t="s">
        <v>8</v>
      </c>
      <c r="I35" s="24">
        <f t="shared" si="0"/>
        <v>9.9843820443890983E-3</v>
      </c>
      <c r="J35" s="24">
        <f t="shared" si="1"/>
        <v>1.9385512892887178E-2</v>
      </c>
      <c r="L35" s="23">
        <f t="shared" si="4"/>
        <v>9.9799999999999993E-3</v>
      </c>
      <c r="M35" s="23">
        <f t="shared" si="5"/>
        <v>1.9390000000000001E-2</v>
      </c>
      <c r="O35" s="2"/>
    </row>
    <row r="36" spans="1:15" x14ac:dyDescent="0.3">
      <c r="A36">
        <v>6</v>
      </c>
      <c r="B36" s="2" t="s">
        <v>13</v>
      </c>
      <c r="C36" t="s">
        <v>3</v>
      </c>
      <c r="D36">
        <v>8661</v>
      </c>
      <c r="E36">
        <v>7981</v>
      </c>
      <c r="G36" s="2" t="s">
        <v>13</v>
      </c>
      <c r="H36" t="s">
        <v>3</v>
      </c>
      <c r="I36" s="24">
        <f>D36/$F$42</f>
        <v>5.5941734303567069E-3</v>
      </c>
      <c r="J36" s="24">
        <f t="shared" si="1"/>
        <v>5.1549587977920419E-3</v>
      </c>
      <c r="L36" s="23">
        <f t="shared" si="4"/>
        <v>5.5900000000000004E-3</v>
      </c>
      <c r="M36" s="23">
        <f t="shared" si="5"/>
        <v>5.1500000000000001E-3</v>
      </c>
      <c r="O36" s="2"/>
    </row>
    <row r="37" spans="1:15" x14ac:dyDescent="0.3">
      <c r="B37" s="2"/>
      <c r="C37" t="s">
        <v>4</v>
      </c>
      <c r="D37">
        <v>16456</v>
      </c>
      <c r="E37">
        <v>13739</v>
      </c>
      <c r="G37" s="2"/>
      <c r="H37" t="s">
        <v>4</v>
      </c>
      <c r="I37" s="24">
        <f t="shared" si="0"/>
        <v>1.0628994108064884E-2</v>
      </c>
      <c r="J37" s="24">
        <f t="shared" si="1"/>
        <v>8.8740732894204821E-3</v>
      </c>
      <c r="L37" s="23">
        <f t="shared" si="4"/>
        <v>1.0630000000000001E-2</v>
      </c>
      <c r="M37" s="23">
        <f t="shared" si="5"/>
        <v>8.8699999999999994E-3</v>
      </c>
    </row>
    <row r="38" spans="1:15" x14ac:dyDescent="0.3">
      <c r="B38" s="2"/>
      <c r="C38" t="s">
        <v>5</v>
      </c>
      <c r="D38">
        <v>15589</v>
      </c>
      <c r="E38">
        <v>14390</v>
      </c>
      <c r="G38" s="2"/>
      <c r="H38" t="s">
        <v>5</v>
      </c>
      <c r="I38" s="24">
        <f t="shared" si="0"/>
        <v>1.0068995451544938E-2</v>
      </c>
      <c r="J38" s="24">
        <f t="shared" si="1"/>
        <v>9.294556709714007E-3</v>
      </c>
      <c r="L38" s="23">
        <f t="shared" si="4"/>
        <v>1.0070000000000001E-2</v>
      </c>
      <c r="M38" s="23">
        <f t="shared" si="5"/>
        <v>9.2899999999999996E-3</v>
      </c>
    </row>
    <row r="39" spans="1:15" x14ac:dyDescent="0.3">
      <c r="B39" s="2"/>
      <c r="C39" t="s">
        <v>6</v>
      </c>
      <c r="D39">
        <v>18872</v>
      </c>
      <c r="E39">
        <v>19859</v>
      </c>
      <c r="G39" s="2"/>
      <c r="H39" t="s">
        <v>6</v>
      </c>
      <c r="I39" s="24">
        <f t="shared" si="0"/>
        <v>1.2189497861412282E-2</v>
      </c>
      <c r="J39" s="24">
        <f t="shared" si="1"/>
        <v>1.2827004982502464E-2</v>
      </c>
      <c r="L39" s="23">
        <f t="shared" si="4"/>
        <v>1.2189999999999999E-2</v>
      </c>
      <c r="M39" s="23">
        <f t="shared" si="5"/>
        <v>1.2829999999999999E-2</v>
      </c>
    </row>
    <row r="40" spans="1:15" x14ac:dyDescent="0.3">
      <c r="B40" s="2"/>
      <c r="C40" t="s">
        <v>7</v>
      </c>
      <c r="D40">
        <v>19419</v>
      </c>
      <c r="E40">
        <v>22709</v>
      </c>
      <c r="G40" s="2"/>
      <c r="H40" t="s">
        <v>7</v>
      </c>
      <c r="I40" s="24">
        <f t="shared" si="0"/>
        <v>1.2542807279078269E-2</v>
      </c>
      <c r="J40" s="24">
        <f t="shared" si="1"/>
        <v>1.4667831016045544E-2</v>
      </c>
      <c r="L40" s="23">
        <f t="shared" si="4"/>
        <v>1.2540000000000001E-2</v>
      </c>
      <c r="M40" s="23">
        <f t="shared" si="5"/>
        <v>1.4670000000000001E-2</v>
      </c>
    </row>
    <row r="41" spans="1:15" x14ac:dyDescent="0.3">
      <c r="B41" s="2"/>
      <c r="C41" t="s">
        <v>8</v>
      </c>
      <c r="D41">
        <v>18675</v>
      </c>
      <c r="E41">
        <v>38491</v>
      </c>
      <c r="G41" s="2"/>
      <c r="H41" t="s">
        <v>8</v>
      </c>
      <c r="I41" s="24">
        <f t="shared" si="0"/>
        <v>1.2062254798742813E-2</v>
      </c>
      <c r="J41" s="24">
        <f t="shared" si="1"/>
        <v>2.4861485914774276E-2</v>
      </c>
      <c r="L41" s="23">
        <f t="shared" si="4"/>
        <v>1.206E-2</v>
      </c>
      <c r="M41" s="23">
        <f t="shared" si="5"/>
        <v>2.486E-2</v>
      </c>
    </row>
    <row r="42" spans="1:15" x14ac:dyDescent="0.3">
      <c r="B42" s="1"/>
      <c r="F42" s="3">
        <f>SUM(D6:E41)</f>
        <v>1548218</v>
      </c>
    </row>
    <row r="43" spans="1:15" x14ac:dyDescent="0.3">
      <c r="B43" s="1"/>
      <c r="F43" s="3"/>
    </row>
    <row r="44" spans="1:15" x14ac:dyDescent="0.3">
      <c r="B44" s="1"/>
      <c r="D44" t="s">
        <v>44</v>
      </c>
      <c r="E44" t="s">
        <v>45</v>
      </c>
      <c r="F44" s="3" t="s">
        <v>46</v>
      </c>
      <c r="H44" t="s">
        <v>50</v>
      </c>
    </row>
    <row r="45" spans="1:15" x14ac:dyDescent="0.3">
      <c r="A45" t="s">
        <v>41</v>
      </c>
      <c r="B45" t="s">
        <v>15</v>
      </c>
      <c r="C45" t="s">
        <v>0</v>
      </c>
      <c r="D45">
        <f>SUM(D6:D41)</f>
        <v>695748</v>
      </c>
      <c r="E45" s="14">
        <f>D45/$F$42</f>
        <v>0.44938632673176515</v>
      </c>
      <c r="F45" s="13">
        <f>ROUND(E45*100,1)</f>
        <v>44.9</v>
      </c>
    </row>
    <row r="46" spans="1:15" x14ac:dyDescent="0.3">
      <c r="B46" s="2"/>
      <c r="C46" t="s">
        <v>1</v>
      </c>
      <c r="D46">
        <f>SUM(E6:E41)</f>
        <v>852470</v>
      </c>
      <c r="E46" s="14">
        <f>D46/$F$42</f>
        <v>0.55061367326823485</v>
      </c>
      <c r="F46" s="13">
        <f t="shared" ref="F46:F58" si="6">ROUND(E46*100,1)</f>
        <v>55.1</v>
      </c>
    </row>
    <row r="47" spans="1:15" x14ac:dyDescent="0.3">
      <c r="B47" t="s">
        <v>25</v>
      </c>
      <c r="C47" t="s">
        <v>3</v>
      </c>
      <c r="D47">
        <f t="shared" ref="D47:D52" si="7">SUM(D6:E6,D12:E12,D18:E18,D24:E24,D30:E30,D36:E36)</f>
        <v>119249</v>
      </c>
      <c r="E47" s="14">
        <f t="shared" ref="E47:E58" si="8">D47/$F$42</f>
        <v>7.7023390762799557E-2</v>
      </c>
      <c r="F47" s="13">
        <f t="shared" si="6"/>
        <v>7.7</v>
      </c>
    </row>
    <row r="48" spans="1:15" x14ac:dyDescent="0.3">
      <c r="B48" s="2"/>
      <c r="C48" t="s">
        <v>4</v>
      </c>
      <c r="D48">
        <f t="shared" si="7"/>
        <v>253340</v>
      </c>
      <c r="E48" s="14">
        <f t="shared" si="8"/>
        <v>0.16363328678519434</v>
      </c>
      <c r="F48" s="13">
        <f t="shared" si="6"/>
        <v>16.399999999999999</v>
      </c>
    </row>
    <row r="49" spans="1:13" x14ac:dyDescent="0.3">
      <c r="C49" t="s">
        <v>5</v>
      </c>
      <c r="D49">
        <f t="shared" si="7"/>
        <v>254466</v>
      </c>
      <c r="E49" s="14">
        <f t="shared" si="8"/>
        <v>0.16436057454441169</v>
      </c>
      <c r="F49" s="13">
        <f t="shared" si="6"/>
        <v>16.399999999999999</v>
      </c>
    </row>
    <row r="50" spans="1:13" x14ac:dyDescent="0.3">
      <c r="C50" t="s">
        <v>6</v>
      </c>
      <c r="D50">
        <f t="shared" si="7"/>
        <v>259621</v>
      </c>
      <c r="E50" s="14">
        <f t="shared" si="8"/>
        <v>0.16769020900157472</v>
      </c>
      <c r="F50" s="13">
        <f t="shared" si="6"/>
        <v>16.8</v>
      </c>
    </row>
    <row r="51" spans="1:13" x14ac:dyDescent="0.3">
      <c r="C51" t="s">
        <v>7</v>
      </c>
      <c r="D51">
        <f t="shared" si="7"/>
        <v>270129</v>
      </c>
      <c r="E51" s="14">
        <f t="shared" si="8"/>
        <v>0.17447736688244161</v>
      </c>
      <c r="F51" s="13">
        <f t="shared" si="6"/>
        <v>17.399999999999999</v>
      </c>
    </row>
    <row r="52" spans="1:13" x14ac:dyDescent="0.3">
      <c r="C52" t="s">
        <v>8</v>
      </c>
      <c r="D52">
        <f t="shared" si="7"/>
        <v>391413</v>
      </c>
      <c r="E52" s="14">
        <f t="shared" si="8"/>
        <v>0.25281517202357806</v>
      </c>
      <c r="F52" s="13">
        <f t="shared" si="6"/>
        <v>25.3</v>
      </c>
    </row>
    <row r="53" spans="1:13" x14ac:dyDescent="0.3">
      <c r="B53" t="s">
        <v>26</v>
      </c>
      <c r="C53" t="s">
        <v>2</v>
      </c>
      <c r="D53">
        <f>SUM(D6:E11)</f>
        <v>508856</v>
      </c>
      <c r="E53" s="27">
        <f t="shared" si="8"/>
        <v>0.32867206039459557</v>
      </c>
      <c r="F53" s="21">
        <f>ROUND(E53*100,1)</f>
        <v>32.9</v>
      </c>
      <c r="H53" s="26" t="s">
        <v>53</v>
      </c>
    </row>
    <row r="54" spans="1:13" x14ac:dyDescent="0.3">
      <c r="C54" t="s">
        <v>9</v>
      </c>
      <c r="D54">
        <f>SUM(D12:E17)</f>
        <v>294348</v>
      </c>
      <c r="E54" s="20">
        <f t="shared" si="8"/>
        <v>0.19012051274432928</v>
      </c>
      <c r="F54" s="13">
        <f t="shared" si="6"/>
        <v>19</v>
      </c>
    </row>
    <row r="55" spans="1:13" x14ac:dyDescent="0.3">
      <c r="C55" t="s">
        <v>10</v>
      </c>
      <c r="D55">
        <f>SUM(D18:E23)</f>
        <v>151657</v>
      </c>
      <c r="E55" s="20">
        <f t="shared" si="8"/>
        <v>9.7955843427734335E-2</v>
      </c>
      <c r="F55" s="13">
        <f t="shared" si="6"/>
        <v>9.8000000000000007</v>
      </c>
    </row>
    <row r="56" spans="1:13" x14ac:dyDescent="0.3">
      <c r="C56" t="s">
        <v>11</v>
      </c>
      <c r="D56">
        <f>SUM(D24:E29)</f>
        <v>193188</v>
      </c>
      <c r="E56" s="20">
        <f>D56/$F$42</f>
        <v>0.12478087711162124</v>
      </c>
      <c r="F56" s="13">
        <f t="shared" si="6"/>
        <v>12.5</v>
      </c>
    </row>
    <row r="57" spans="1:13" x14ac:dyDescent="0.3">
      <c r="C57" t="s">
        <v>12</v>
      </c>
      <c r="D57">
        <f>SUM(D30:E35)</f>
        <v>185328</v>
      </c>
      <c r="E57" s="20">
        <f t="shared" si="8"/>
        <v>0.11970407268227085</v>
      </c>
      <c r="F57" s="13">
        <f t="shared" si="6"/>
        <v>12</v>
      </c>
    </row>
    <row r="58" spans="1:13" x14ac:dyDescent="0.3">
      <c r="C58" t="s">
        <v>13</v>
      </c>
      <c r="D58">
        <f>SUM(D36:E41)</f>
        <v>214841</v>
      </c>
      <c r="E58" s="20">
        <f t="shared" si="8"/>
        <v>0.13876663363944872</v>
      </c>
      <c r="F58" s="13">
        <f t="shared" si="6"/>
        <v>13.9</v>
      </c>
    </row>
    <row r="59" spans="1:13" x14ac:dyDescent="0.3">
      <c r="B59" s="2"/>
    </row>
    <row r="60" spans="1:13" x14ac:dyDescent="0.3">
      <c r="B60" s="18" t="s">
        <v>54</v>
      </c>
    </row>
    <row r="61" spans="1:13" ht="14.4" customHeight="1" x14ac:dyDescent="0.3">
      <c r="A61" s="42" t="s">
        <v>51</v>
      </c>
      <c r="B61" s="42"/>
      <c r="C61" s="42"/>
      <c r="D61" s="42"/>
      <c r="E61" s="42"/>
      <c r="F61" s="42"/>
      <c r="G61" s="25"/>
    </row>
    <row r="62" spans="1:13" x14ac:dyDescent="0.3">
      <c r="A62" s="43" t="s">
        <v>14</v>
      </c>
      <c r="B62" s="44"/>
      <c r="C62" s="44"/>
      <c r="D62" s="44"/>
      <c r="E62" s="44"/>
      <c r="F62" s="44"/>
      <c r="G62" s="4"/>
    </row>
    <row r="63" spans="1:13" x14ac:dyDescent="0.3">
      <c r="A63" s="45" t="s">
        <v>39</v>
      </c>
      <c r="B63" s="45"/>
      <c r="C63" s="45"/>
      <c r="D63" s="35" t="s">
        <v>29</v>
      </c>
      <c r="E63" s="36"/>
      <c r="F63" s="37"/>
      <c r="G63" s="4"/>
    </row>
    <row r="64" spans="1:13" x14ac:dyDescent="0.3">
      <c r="A64" s="46"/>
      <c r="B64" s="46"/>
      <c r="C64" s="46"/>
      <c r="D64" s="5" t="s">
        <v>16</v>
      </c>
      <c r="E64" s="6" t="s">
        <v>17</v>
      </c>
      <c r="F64" s="38"/>
      <c r="G64" s="4"/>
      <c r="I64" t="s">
        <v>0</v>
      </c>
      <c r="J64" t="s">
        <v>1</v>
      </c>
      <c r="L64" t="s">
        <v>42</v>
      </c>
      <c r="M64" t="s">
        <v>43</v>
      </c>
    </row>
    <row r="65" spans="1:13" x14ac:dyDescent="0.3">
      <c r="A65" s="39" t="s">
        <v>2</v>
      </c>
      <c r="B65" s="39" t="s">
        <v>55</v>
      </c>
      <c r="C65" s="7" t="s">
        <v>18</v>
      </c>
      <c r="D65" s="28">
        <v>14</v>
      </c>
      <c r="E65" s="28">
        <v>17</v>
      </c>
      <c r="F65" s="8"/>
      <c r="G65" s="4" t="s">
        <v>2</v>
      </c>
      <c r="H65" t="s">
        <v>3</v>
      </c>
      <c r="I65" s="24">
        <f>D65/$F$101</f>
        <v>1.3725490196078431E-2</v>
      </c>
      <c r="J65" s="24">
        <f>E65/$F$101</f>
        <v>1.6666666666666666E-2</v>
      </c>
      <c r="L65" s="23">
        <f>ROUND(I65,5)</f>
        <v>1.3729999999999999E-2</v>
      </c>
      <c r="M65" s="23">
        <f>ROUND(J65,5)</f>
        <v>1.6670000000000001E-2</v>
      </c>
    </row>
    <row r="66" spans="1:13" x14ac:dyDescent="0.3">
      <c r="A66" s="40"/>
      <c r="B66" s="40"/>
      <c r="C66" s="9" t="s">
        <v>19</v>
      </c>
      <c r="D66" s="28">
        <v>32</v>
      </c>
      <c r="E66" s="28">
        <v>44</v>
      </c>
      <c r="F66" s="10"/>
      <c r="G66" s="4"/>
      <c r="H66" t="s">
        <v>4</v>
      </c>
      <c r="I66" s="24">
        <f t="shared" ref="I66:I100" si="9">D66/$F$101</f>
        <v>3.1372549019607843E-2</v>
      </c>
      <c r="J66" s="24">
        <f t="shared" ref="J66:J100" si="10">E66/$F$101</f>
        <v>4.3137254901960784E-2</v>
      </c>
      <c r="L66" s="23">
        <f t="shared" ref="L66:L100" si="11">ROUND(I66,5)</f>
        <v>3.1370000000000002E-2</v>
      </c>
      <c r="M66" s="23">
        <f t="shared" ref="M66:M100" si="12">ROUND(J66,5)</f>
        <v>4.3139999999999998E-2</v>
      </c>
    </row>
    <row r="67" spans="1:13" x14ac:dyDescent="0.3">
      <c r="A67" s="40"/>
      <c r="B67" s="40"/>
      <c r="C67" s="9" t="s">
        <v>20</v>
      </c>
      <c r="D67" s="28">
        <v>46</v>
      </c>
      <c r="E67" s="28">
        <v>47</v>
      </c>
      <c r="F67" s="10"/>
      <c r="G67" s="4"/>
      <c r="H67" t="s">
        <v>5</v>
      </c>
      <c r="I67" s="24">
        <f t="shared" si="9"/>
        <v>4.5098039215686274E-2</v>
      </c>
      <c r="J67" s="24">
        <f t="shared" si="10"/>
        <v>4.6078431372549022E-2</v>
      </c>
      <c r="L67" s="23">
        <f t="shared" si="11"/>
        <v>4.5100000000000001E-2</v>
      </c>
      <c r="M67" s="23">
        <f t="shared" si="12"/>
        <v>4.6080000000000003E-2</v>
      </c>
    </row>
    <row r="68" spans="1:13" x14ac:dyDescent="0.3">
      <c r="A68" s="40"/>
      <c r="B68" s="40"/>
      <c r="C68" s="9" t="s">
        <v>21</v>
      </c>
      <c r="D68" s="28">
        <v>26</v>
      </c>
      <c r="E68" s="28">
        <v>43</v>
      </c>
      <c r="F68" s="10"/>
      <c r="G68" s="4"/>
      <c r="H68" t="s">
        <v>6</v>
      </c>
      <c r="I68" s="24">
        <f t="shared" si="9"/>
        <v>2.5490196078431372E-2</v>
      </c>
      <c r="J68" s="24">
        <f t="shared" si="10"/>
        <v>4.2156862745098042E-2</v>
      </c>
      <c r="L68" s="23">
        <f t="shared" si="11"/>
        <v>2.5489999999999999E-2</v>
      </c>
      <c r="M68" s="23">
        <f t="shared" si="12"/>
        <v>4.2160000000000003E-2</v>
      </c>
    </row>
    <row r="69" spans="1:13" x14ac:dyDescent="0.3">
      <c r="A69" s="40"/>
      <c r="B69" s="40"/>
      <c r="C69" s="9" t="s">
        <v>22</v>
      </c>
      <c r="D69" s="28">
        <v>26</v>
      </c>
      <c r="E69" s="28">
        <v>27</v>
      </c>
      <c r="F69" s="10"/>
      <c r="G69" s="4"/>
      <c r="H69" t="s">
        <v>7</v>
      </c>
      <c r="I69" s="24">
        <f t="shared" si="9"/>
        <v>2.5490196078431372E-2</v>
      </c>
      <c r="J69" s="24">
        <f t="shared" si="10"/>
        <v>2.6470588235294117E-2</v>
      </c>
      <c r="L69" s="23">
        <f t="shared" si="11"/>
        <v>2.5489999999999999E-2</v>
      </c>
      <c r="M69" s="23">
        <f t="shared" si="12"/>
        <v>2.647E-2</v>
      </c>
    </row>
    <row r="70" spans="1:13" x14ac:dyDescent="0.3">
      <c r="A70" s="40"/>
      <c r="B70" s="41"/>
      <c r="C70" s="11" t="s">
        <v>23</v>
      </c>
      <c r="D70" s="28">
        <v>18</v>
      </c>
      <c r="E70" s="28">
        <v>35</v>
      </c>
      <c r="F70" s="12"/>
      <c r="G70" s="4"/>
      <c r="H70" t="s">
        <v>8</v>
      </c>
      <c r="I70" s="24">
        <f t="shared" si="9"/>
        <v>1.7647058823529412E-2</v>
      </c>
      <c r="J70" s="24">
        <f t="shared" si="10"/>
        <v>3.4313725490196081E-2</v>
      </c>
      <c r="L70" s="23">
        <f t="shared" si="11"/>
        <v>1.7649999999999999E-2</v>
      </c>
      <c r="M70" s="23">
        <f t="shared" si="12"/>
        <v>3.431E-2</v>
      </c>
    </row>
    <row r="71" spans="1:13" x14ac:dyDescent="0.3">
      <c r="A71" s="41" t="s">
        <v>9</v>
      </c>
      <c r="B71" s="41" t="s">
        <v>55</v>
      </c>
      <c r="C71" s="9" t="s">
        <v>18</v>
      </c>
      <c r="D71" s="28">
        <v>7</v>
      </c>
      <c r="E71" s="28">
        <v>6</v>
      </c>
      <c r="F71" s="10"/>
      <c r="G71" s="4" t="s">
        <v>9</v>
      </c>
      <c r="H71" t="s">
        <v>3</v>
      </c>
      <c r="I71" s="24">
        <f t="shared" si="9"/>
        <v>6.8627450980392156E-3</v>
      </c>
      <c r="J71" s="24">
        <f t="shared" si="10"/>
        <v>5.8823529411764705E-3</v>
      </c>
      <c r="L71" s="23">
        <f t="shared" si="11"/>
        <v>6.8599999999999998E-3</v>
      </c>
      <c r="M71" s="23">
        <f t="shared" si="12"/>
        <v>5.8799999999999998E-3</v>
      </c>
    </row>
    <row r="72" spans="1:13" x14ac:dyDescent="0.3">
      <c r="A72" s="40"/>
      <c r="B72" s="40"/>
      <c r="C72" s="9" t="s">
        <v>19</v>
      </c>
      <c r="D72" s="28">
        <v>11</v>
      </c>
      <c r="E72" s="28">
        <v>8</v>
      </c>
      <c r="F72" s="10"/>
      <c r="G72" s="4"/>
      <c r="H72" t="s">
        <v>4</v>
      </c>
      <c r="I72" s="24">
        <f t="shared" si="9"/>
        <v>1.0784313725490196E-2</v>
      </c>
      <c r="J72" s="24">
        <f t="shared" si="10"/>
        <v>7.8431372549019607E-3</v>
      </c>
      <c r="L72" s="23">
        <f t="shared" si="11"/>
        <v>1.078E-2</v>
      </c>
      <c r="M72" s="23">
        <f t="shared" si="12"/>
        <v>7.8399999999999997E-3</v>
      </c>
    </row>
    <row r="73" spans="1:13" x14ac:dyDescent="0.3">
      <c r="A73" s="40"/>
      <c r="B73" s="40"/>
      <c r="C73" s="9" t="s">
        <v>20</v>
      </c>
      <c r="D73" s="28">
        <v>23</v>
      </c>
      <c r="E73" s="28">
        <v>28</v>
      </c>
      <c r="F73" s="10"/>
      <c r="G73" s="4"/>
      <c r="H73" t="s">
        <v>5</v>
      </c>
      <c r="I73" s="24">
        <f t="shared" si="9"/>
        <v>2.2549019607843137E-2</v>
      </c>
      <c r="J73" s="24">
        <f t="shared" si="10"/>
        <v>2.7450980392156862E-2</v>
      </c>
      <c r="L73" s="23">
        <f t="shared" si="11"/>
        <v>2.2550000000000001E-2</v>
      </c>
      <c r="M73" s="23">
        <f t="shared" si="12"/>
        <v>2.7449999999999999E-2</v>
      </c>
    </row>
    <row r="74" spans="1:13" x14ac:dyDescent="0.3">
      <c r="A74" s="40"/>
      <c r="B74" s="40"/>
      <c r="C74" s="9" t="s">
        <v>21</v>
      </c>
      <c r="D74" s="28">
        <v>17</v>
      </c>
      <c r="E74" s="28">
        <v>22</v>
      </c>
      <c r="F74" s="10"/>
      <c r="G74" s="4"/>
      <c r="H74" t="s">
        <v>6</v>
      </c>
      <c r="I74" s="24">
        <f t="shared" si="9"/>
        <v>1.6666666666666666E-2</v>
      </c>
      <c r="J74" s="24">
        <f t="shared" si="10"/>
        <v>2.1568627450980392E-2</v>
      </c>
      <c r="L74" s="23">
        <f t="shared" si="11"/>
        <v>1.6670000000000001E-2</v>
      </c>
      <c r="M74" s="23">
        <f t="shared" si="12"/>
        <v>2.1569999999999999E-2</v>
      </c>
    </row>
    <row r="75" spans="1:13" x14ac:dyDescent="0.3">
      <c r="A75" s="40"/>
      <c r="B75" s="40"/>
      <c r="C75" s="9" t="s">
        <v>22</v>
      </c>
      <c r="D75" s="28">
        <v>10</v>
      </c>
      <c r="E75" s="28">
        <v>18</v>
      </c>
      <c r="F75" s="10"/>
      <c r="G75" s="4"/>
      <c r="H75" t="s">
        <v>7</v>
      </c>
      <c r="I75" s="24">
        <f t="shared" si="9"/>
        <v>9.8039215686274508E-3</v>
      </c>
      <c r="J75" s="24">
        <f t="shared" si="10"/>
        <v>1.7647058823529412E-2</v>
      </c>
      <c r="L75" s="23">
        <f t="shared" si="11"/>
        <v>9.7999999999999997E-3</v>
      </c>
      <c r="M75" s="23">
        <f t="shared" si="12"/>
        <v>1.7649999999999999E-2</v>
      </c>
    </row>
    <row r="76" spans="1:13" x14ac:dyDescent="0.3">
      <c r="A76" s="40"/>
      <c r="B76" s="41"/>
      <c r="C76" s="11" t="s">
        <v>23</v>
      </c>
      <c r="D76" s="28">
        <v>16</v>
      </c>
      <c r="E76" s="28">
        <v>18</v>
      </c>
      <c r="F76" s="12"/>
      <c r="G76" s="4"/>
      <c r="H76" t="s">
        <v>8</v>
      </c>
      <c r="I76" s="24">
        <f t="shared" si="9"/>
        <v>1.5686274509803921E-2</v>
      </c>
      <c r="J76" s="24">
        <f t="shared" si="10"/>
        <v>1.7647058823529412E-2</v>
      </c>
      <c r="L76" s="23">
        <f t="shared" si="11"/>
        <v>1.5689999999999999E-2</v>
      </c>
      <c r="M76" s="23">
        <f t="shared" si="12"/>
        <v>1.7649999999999999E-2</v>
      </c>
    </row>
    <row r="77" spans="1:13" x14ac:dyDescent="0.3">
      <c r="A77" s="41" t="s">
        <v>10</v>
      </c>
      <c r="B77" s="41" t="s">
        <v>55</v>
      </c>
      <c r="C77" s="9" t="s">
        <v>18</v>
      </c>
      <c r="D77" s="28">
        <v>2</v>
      </c>
      <c r="E77" s="28">
        <v>3</v>
      </c>
      <c r="F77" s="10"/>
      <c r="G77" s="4" t="s">
        <v>10</v>
      </c>
      <c r="H77" t="s">
        <v>3</v>
      </c>
      <c r="I77" s="24">
        <f t="shared" si="9"/>
        <v>1.9607843137254902E-3</v>
      </c>
      <c r="J77" s="24">
        <f t="shared" si="10"/>
        <v>2.9411764705882353E-3</v>
      </c>
      <c r="L77" s="23">
        <f t="shared" si="11"/>
        <v>1.9599999999999999E-3</v>
      </c>
      <c r="M77" s="23">
        <f t="shared" si="12"/>
        <v>2.9399999999999999E-3</v>
      </c>
    </row>
    <row r="78" spans="1:13" x14ac:dyDescent="0.3">
      <c r="A78" s="40"/>
      <c r="B78" s="40"/>
      <c r="C78" s="9" t="s">
        <v>19</v>
      </c>
      <c r="D78" s="28">
        <v>11</v>
      </c>
      <c r="E78" s="28">
        <v>8</v>
      </c>
      <c r="F78" s="10"/>
      <c r="G78" s="4"/>
      <c r="H78" t="s">
        <v>4</v>
      </c>
      <c r="I78" s="24">
        <f t="shared" si="9"/>
        <v>1.0784313725490196E-2</v>
      </c>
      <c r="J78" s="24">
        <f t="shared" si="10"/>
        <v>7.8431372549019607E-3</v>
      </c>
      <c r="L78" s="23">
        <f t="shared" si="11"/>
        <v>1.078E-2</v>
      </c>
      <c r="M78" s="23">
        <f t="shared" si="12"/>
        <v>7.8399999999999997E-3</v>
      </c>
    </row>
    <row r="79" spans="1:13" x14ac:dyDescent="0.3">
      <c r="A79" s="40"/>
      <c r="B79" s="40"/>
      <c r="C79" s="9" t="s">
        <v>20</v>
      </c>
      <c r="D79" s="28">
        <v>6</v>
      </c>
      <c r="E79" s="28">
        <v>12</v>
      </c>
      <c r="F79" s="10"/>
      <c r="G79" s="4"/>
      <c r="H79" t="s">
        <v>5</v>
      </c>
      <c r="I79" s="24">
        <f t="shared" si="9"/>
        <v>5.8823529411764705E-3</v>
      </c>
      <c r="J79" s="24">
        <f t="shared" si="10"/>
        <v>1.1764705882352941E-2</v>
      </c>
      <c r="L79" s="23">
        <f t="shared" si="11"/>
        <v>5.8799999999999998E-3</v>
      </c>
      <c r="M79" s="23">
        <f t="shared" si="12"/>
        <v>1.176E-2</v>
      </c>
    </row>
    <row r="80" spans="1:13" x14ac:dyDescent="0.3">
      <c r="A80" s="40"/>
      <c r="B80" s="40"/>
      <c r="C80" s="9" t="s">
        <v>21</v>
      </c>
      <c r="D80" s="28">
        <v>10</v>
      </c>
      <c r="E80" s="28">
        <v>7</v>
      </c>
      <c r="F80" s="10"/>
      <c r="G80" s="4"/>
      <c r="H80" t="s">
        <v>6</v>
      </c>
      <c r="I80" s="24">
        <f t="shared" si="9"/>
        <v>9.8039215686274508E-3</v>
      </c>
      <c r="J80" s="24">
        <f t="shared" si="10"/>
        <v>6.8627450980392156E-3</v>
      </c>
      <c r="L80" s="23">
        <f t="shared" si="11"/>
        <v>9.7999999999999997E-3</v>
      </c>
      <c r="M80" s="23">
        <f t="shared" si="12"/>
        <v>6.8599999999999998E-3</v>
      </c>
    </row>
    <row r="81" spans="1:13" x14ac:dyDescent="0.3">
      <c r="A81" s="40"/>
      <c r="B81" s="40"/>
      <c r="C81" s="9" t="s">
        <v>22</v>
      </c>
      <c r="D81" s="28">
        <v>8</v>
      </c>
      <c r="E81" s="28">
        <v>19</v>
      </c>
      <c r="F81" s="10"/>
      <c r="G81" s="4"/>
      <c r="H81" t="s">
        <v>7</v>
      </c>
      <c r="I81" s="24">
        <f t="shared" si="9"/>
        <v>7.8431372549019607E-3</v>
      </c>
      <c r="J81" s="24">
        <f t="shared" si="10"/>
        <v>1.8627450980392157E-2</v>
      </c>
      <c r="L81" s="23">
        <f t="shared" si="11"/>
        <v>7.8399999999999997E-3</v>
      </c>
      <c r="M81" s="23">
        <f t="shared" si="12"/>
        <v>1.8630000000000001E-2</v>
      </c>
    </row>
    <row r="82" spans="1:13" x14ac:dyDescent="0.3">
      <c r="A82" s="40"/>
      <c r="B82" s="41"/>
      <c r="C82" s="11" t="s">
        <v>23</v>
      </c>
      <c r="D82" s="28">
        <v>5</v>
      </c>
      <c r="E82" s="28">
        <v>9</v>
      </c>
      <c r="F82" s="12"/>
      <c r="G82" s="4"/>
      <c r="H82" t="s">
        <v>8</v>
      </c>
      <c r="I82" s="24">
        <f t="shared" si="9"/>
        <v>4.9019607843137254E-3</v>
      </c>
      <c r="J82" s="24">
        <f t="shared" si="10"/>
        <v>8.8235294117647058E-3</v>
      </c>
      <c r="L82" s="23">
        <f t="shared" si="11"/>
        <v>4.8999999999999998E-3</v>
      </c>
      <c r="M82" s="23">
        <f t="shared" si="12"/>
        <v>8.8199999999999997E-3</v>
      </c>
    </row>
    <row r="83" spans="1:13" x14ac:dyDescent="0.3">
      <c r="A83" s="41" t="s">
        <v>11</v>
      </c>
      <c r="B83" s="41" t="s">
        <v>55</v>
      </c>
      <c r="C83" s="9" t="s">
        <v>18</v>
      </c>
      <c r="D83" s="28">
        <v>11</v>
      </c>
      <c r="E83" s="28">
        <v>4</v>
      </c>
      <c r="F83" s="10"/>
      <c r="G83" s="4" t="s">
        <v>11</v>
      </c>
      <c r="H83" t="s">
        <v>3</v>
      </c>
      <c r="I83" s="24">
        <f t="shared" si="9"/>
        <v>1.0784313725490196E-2</v>
      </c>
      <c r="J83" s="24">
        <f t="shared" si="10"/>
        <v>3.9215686274509803E-3</v>
      </c>
      <c r="L83" s="23">
        <f>ROUND(I83,5)</f>
        <v>1.078E-2</v>
      </c>
      <c r="M83" s="23">
        <f t="shared" ref="M83:M88" si="13">ROUND(J83,5)</f>
        <v>3.9199999999999999E-3</v>
      </c>
    </row>
    <row r="84" spans="1:13" x14ac:dyDescent="0.3">
      <c r="A84" s="40"/>
      <c r="B84" s="40"/>
      <c r="C84" s="9" t="s">
        <v>19</v>
      </c>
      <c r="D84" s="28">
        <v>6</v>
      </c>
      <c r="E84" s="28">
        <v>4</v>
      </c>
      <c r="F84" s="10"/>
      <c r="G84" s="4"/>
      <c r="H84" t="s">
        <v>4</v>
      </c>
      <c r="I84" s="24">
        <f t="shared" si="9"/>
        <v>5.8823529411764705E-3</v>
      </c>
      <c r="J84" s="24">
        <f t="shared" si="10"/>
        <v>3.9215686274509803E-3</v>
      </c>
      <c r="L84" s="23">
        <f t="shared" ref="L84:L88" si="14">ROUND(I84,5)</f>
        <v>5.8799999999999998E-3</v>
      </c>
      <c r="M84" s="23">
        <f t="shared" si="13"/>
        <v>3.9199999999999999E-3</v>
      </c>
    </row>
    <row r="85" spans="1:13" x14ac:dyDescent="0.3">
      <c r="A85" s="40"/>
      <c r="B85" s="40"/>
      <c r="C85" s="9" t="s">
        <v>20</v>
      </c>
      <c r="D85" s="28">
        <v>7</v>
      </c>
      <c r="E85" s="28">
        <v>12</v>
      </c>
      <c r="F85" s="10"/>
      <c r="G85" s="4"/>
      <c r="H85" t="s">
        <v>5</v>
      </c>
      <c r="I85" s="24">
        <f t="shared" si="9"/>
        <v>6.8627450980392156E-3</v>
      </c>
      <c r="J85" s="24">
        <f t="shared" si="10"/>
        <v>1.1764705882352941E-2</v>
      </c>
      <c r="L85" s="23">
        <f t="shared" si="14"/>
        <v>6.8599999999999998E-3</v>
      </c>
      <c r="M85" s="23">
        <f t="shared" si="13"/>
        <v>1.176E-2</v>
      </c>
    </row>
    <row r="86" spans="1:13" x14ac:dyDescent="0.3">
      <c r="A86" s="40"/>
      <c r="B86" s="40"/>
      <c r="C86" s="9" t="s">
        <v>21</v>
      </c>
      <c r="D86" s="28">
        <v>9</v>
      </c>
      <c r="E86" s="28">
        <v>12</v>
      </c>
      <c r="F86" s="10"/>
      <c r="G86" s="4"/>
      <c r="H86" t="s">
        <v>6</v>
      </c>
      <c r="I86" s="24">
        <f t="shared" si="9"/>
        <v>8.8235294117647058E-3</v>
      </c>
      <c r="J86" s="24">
        <f t="shared" si="10"/>
        <v>1.1764705882352941E-2</v>
      </c>
      <c r="L86" s="23">
        <f t="shared" si="14"/>
        <v>8.8199999999999997E-3</v>
      </c>
      <c r="M86" s="23">
        <f t="shared" si="13"/>
        <v>1.176E-2</v>
      </c>
    </row>
    <row r="87" spans="1:13" x14ac:dyDescent="0.3">
      <c r="A87" s="40"/>
      <c r="B87" s="40"/>
      <c r="C87" s="9" t="s">
        <v>22</v>
      </c>
      <c r="D87" s="28">
        <v>7</v>
      </c>
      <c r="E87" s="28">
        <v>21</v>
      </c>
      <c r="F87" s="10"/>
      <c r="G87" s="4"/>
      <c r="H87" t="s">
        <v>7</v>
      </c>
      <c r="I87" s="24">
        <f t="shared" si="9"/>
        <v>6.8627450980392156E-3</v>
      </c>
      <c r="J87" s="24">
        <f t="shared" si="10"/>
        <v>2.0588235294117647E-2</v>
      </c>
      <c r="L87" s="23">
        <f t="shared" si="14"/>
        <v>6.8599999999999998E-3</v>
      </c>
      <c r="M87" s="23">
        <f t="shared" si="13"/>
        <v>2.0590000000000001E-2</v>
      </c>
    </row>
    <row r="88" spans="1:13" x14ac:dyDescent="0.3">
      <c r="A88" s="40"/>
      <c r="B88" s="41"/>
      <c r="C88" s="11" t="s">
        <v>23</v>
      </c>
      <c r="D88" s="28">
        <v>7</v>
      </c>
      <c r="E88" s="28">
        <v>15</v>
      </c>
      <c r="F88" s="12"/>
      <c r="G88" s="4"/>
      <c r="H88" t="s">
        <v>8</v>
      </c>
      <c r="I88" s="24">
        <f t="shared" si="9"/>
        <v>6.8627450980392156E-3</v>
      </c>
      <c r="J88" s="24">
        <f t="shared" si="10"/>
        <v>1.4705882352941176E-2</v>
      </c>
      <c r="L88" s="23">
        <f t="shared" si="14"/>
        <v>6.8599999999999998E-3</v>
      </c>
      <c r="M88" s="23">
        <f t="shared" si="13"/>
        <v>1.4710000000000001E-2</v>
      </c>
    </row>
    <row r="89" spans="1:13" x14ac:dyDescent="0.3">
      <c r="A89" s="41" t="s">
        <v>12</v>
      </c>
      <c r="B89" s="41" t="s">
        <v>55</v>
      </c>
      <c r="C89" s="9" t="s">
        <v>18</v>
      </c>
      <c r="D89" s="28">
        <v>6</v>
      </c>
      <c r="E89" s="28">
        <v>5</v>
      </c>
      <c r="F89" s="10"/>
      <c r="G89" s="4" t="s">
        <v>12</v>
      </c>
      <c r="H89" t="s">
        <v>3</v>
      </c>
      <c r="I89" s="24">
        <f t="shared" si="9"/>
        <v>5.8823529411764705E-3</v>
      </c>
      <c r="J89" s="24">
        <f t="shared" si="10"/>
        <v>4.9019607843137254E-3</v>
      </c>
      <c r="L89" s="23">
        <f t="shared" si="11"/>
        <v>5.8799999999999998E-3</v>
      </c>
      <c r="M89" s="23">
        <f t="shared" si="12"/>
        <v>4.8999999999999998E-3</v>
      </c>
    </row>
    <row r="90" spans="1:13" x14ac:dyDescent="0.3">
      <c r="A90" s="40"/>
      <c r="B90" s="40"/>
      <c r="C90" s="9" t="s">
        <v>19</v>
      </c>
      <c r="D90" s="28">
        <v>16</v>
      </c>
      <c r="E90" s="28">
        <v>4</v>
      </c>
      <c r="F90" s="10"/>
      <c r="G90" s="4"/>
      <c r="H90" t="s">
        <v>4</v>
      </c>
      <c r="I90" s="24">
        <f t="shared" si="9"/>
        <v>1.5686274509803921E-2</v>
      </c>
      <c r="J90" s="24">
        <f t="shared" si="10"/>
        <v>3.9215686274509803E-3</v>
      </c>
      <c r="L90" s="23">
        <f t="shared" si="11"/>
        <v>1.5689999999999999E-2</v>
      </c>
      <c r="M90" s="23">
        <f t="shared" si="12"/>
        <v>3.9199999999999999E-3</v>
      </c>
    </row>
    <row r="91" spans="1:13" x14ac:dyDescent="0.3">
      <c r="A91" s="40"/>
      <c r="B91" s="40"/>
      <c r="C91" s="9" t="s">
        <v>20</v>
      </c>
      <c r="D91" s="28">
        <v>4</v>
      </c>
      <c r="E91" s="28">
        <v>16</v>
      </c>
      <c r="F91" s="10"/>
      <c r="G91" s="4"/>
      <c r="H91" t="s">
        <v>5</v>
      </c>
      <c r="I91" s="24">
        <f t="shared" si="9"/>
        <v>3.9215686274509803E-3</v>
      </c>
      <c r="J91" s="24">
        <f t="shared" si="10"/>
        <v>1.5686274509803921E-2</v>
      </c>
      <c r="L91" s="23">
        <f t="shared" si="11"/>
        <v>3.9199999999999999E-3</v>
      </c>
      <c r="M91" s="23">
        <f t="shared" si="12"/>
        <v>1.5689999999999999E-2</v>
      </c>
    </row>
    <row r="92" spans="1:13" x14ac:dyDescent="0.3">
      <c r="A92" s="40"/>
      <c r="B92" s="40"/>
      <c r="C92" s="9" t="s">
        <v>21</v>
      </c>
      <c r="D92" s="28">
        <v>13</v>
      </c>
      <c r="E92" s="28">
        <v>8</v>
      </c>
      <c r="F92" s="10"/>
      <c r="G92" s="4"/>
      <c r="H92" t="s">
        <v>6</v>
      </c>
      <c r="I92" s="24">
        <f t="shared" si="9"/>
        <v>1.2745098039215686E-2</v>
      </c>
      <c r="J92" s="24">
        <f t="shared" si="10"/>
        <v>7.8431372549019607E-3</v>
      </c>
      <c r="L92" s="23">
        <f t="shared" si="11"/>
        <v>1.2749999999999999E-2</v>
      </c>
      <c r="M92" s="23">
        <f t="shared" si="12"/>
        <v>7.8399999999999997E-3</v>
      </c>
    </row>
    <row r="93" spans="1:13" x14ac:dyDescent="0.3">
      <c r="A93" s="40"/>
      <c r="B93" s="40"/>
      <c r="C93" s="9" t="s">
        <v>22</v>
      </c>
      <c r="D93" s="28">
        <v>9</v>
      </c>
      <c r="E93" s="28">
        <v>11</v>
      </c>
      <c r="F93" s="10"/>
      <c r="G93" s="4"/>
      <c r="H93" t="s">
        <v>7</v>
      </c>
      <c r="I93" s="24">
        <f t="shared" si="9"/>
        <v>8.8235294117647058E-3</v>
      </c>
      <c r="J93" s="24">
        <f t="shared" si="10"/>
        <v>1.0784313725490196E-2</v>
      </c>
      <c r="L93" s="23">
        <f t="shared" si="11"/>
        <v>8.8199999999999997E-3</v>
      </c>
      <c r="M93" s="23">
        <f t="shared" si="12"/>
        <v>1.078E-2</v>
      </c>
    </row>
    <row r="94" spans="1:13" x14ac:dyDescent="0.3">
      <c r="A94" s="40"/>
      <c r="B94" s="41"/>
      <c r="C94" s="11" t="s">
        <v>23</v>
      </c>
      <c r="D94" s="28">
        <v>3</v>
      </c>
      <c r="E94" s="28">
        <v>8</v>
      </c>
      <c r="F94" s="12"/>
      <c r="G94" s="4"/>
      <c r="H94" t="s">
        <v>8</v>
      </c>
      <c r="I94" s="24">
        <f t="shared" si="9"/>
        <v>2.9411764705882353E-3</v>
      </c>
      <c r="J94" s="24">
        <f t="shared" si="10"/>
        <v>7.8431372549019607E-3</v>
      </c>
      <c r="L94" s="23">
        <f t="shared" si="11"/>
        <v>2.9399999999999999E-3</v>
      </c>
      <c r="M94" s="23">
        <f t="shared" si="12"/>
        <v>7.8399999999999997E-3</v>
      </c>
    </row>
    <row r="95" spans="1:13" x14ac:dyDescent="0.3">
      <c r="A95" s="41" t="s">
        <v>13</v>
      </c>
      <c r="B95" s="41" t="s">
        <v>55</v>
      </c>
      <c r="C95" s="9" t="s">
        <v>18</v>
      </c>
      <c r="D95" s="28">
        <v>1</v>
      </c>
      <c r="E95" s="28">
        <v>7</v>
      </c>
      <c r="F95" s="10"/>
      <c r="G95" s="4" t="s">
        <v>13</v>
      </c>
      <c r="H95" t="s">
        <v>3</v>
      </c>
      <c r="I95" s="24">
        <f t="shared" si="9"/>
        <v>9.8039215686274508E-4</v>
      </c>
      <c r="J95" s="24">
        <f t="shared" si="10"/>
        <v>6.8627450980392156E-3</v>
      </c>
      <c r="L95" s="23">
        <f t="shared" si="11"/>
        <v>9.7999999999999997E-4</v>
      </c>
      <c r="M95" s="23">
        <f t="shared" si="12"/>
        <v>6.8599999999999998E-3</v>
      </c>
    </row>
    <row r="96" spans="1:13" x14ac:dyDescent="0.3">
      <c r="A96" s="40"/>
      <c r="B96" s="40"/>
      <c r="C96" s="9" t="s">
        <v>19</v>
      </c>
      <c r="D96" s="28">
        <v>7</v>
      </c>
      <c r="E96" s="28">
        <v>9</v>
      </c>
      <c r="F96" s="10"/>
      <c r="G96" s="4"/>
      <c r="H96" t="s">
        <v>4</v>
      </c>
      <c r="I96" s="24">
        <f t="shared" si="9"/>
        <v>6.8627450980392156E-3</v>
      </c>
      <c r="J96" s="24">
        <f t="shared" si="10"/>
        <v>8.8235294117647058E-3</v>
      </c>
      <c r="L96" s="23">
        <f t="shared" si="11"/>
        <v>6.8599999999999998E-3</v>
      </c>
      <c r="M96" s="23">
        <f t="shared" si="12"/>
        <v>8.8199999999999997E-3</v>
      </c>
    </row>
    <row r="97" spans="1:13" x14ac:dyDescent="0.3">
      <c r="A97" s="40"/>
      <c r="B97" s="40"/>
      <c r="C97" s="9" t="s">
        <v>20</v>
      </c>
      <c r="D97" s="28">
        <v>15</v>
      </c>
      <c r="E97" s="28">
        <v>7</v>
      </c>
      <c r="F97" s="10"/>
      <c r="G97" s="4"/>
      <c r="H97" t="s">
        <v>5</v>
      </c>
      <c r="I97" s="24">
        <f t="shared" si="9"/>
        <v>1.4705882352941176E-2</v>
      </c>
      <c r="J97" s="24">
        <f t="shared" si="10"/>
        <v>6.8627450980392156E-3</v>
      </c>
      <c r="L97" s="23">
        <f t="shared" si="11"/>
        <v>1.4710000000000001E-2</v>
      </c>
      <c r="M97" s="23">
        <f t="shared" si="12"/>
        <v>6.8599999999999998E-3</v>
      </c>
    </row>
    <row r="98" spans="1:13" x14ac:dyDescent="0.3">
      <c r="A98" s="40"/>
      <c r="B98" s="40"/>
      <c r="C98" s="9" t="s">
        <v>21</v>
      </c>
      <c r="D98" s="28">
        <v>12</v>
      </c>
      <c r="E98" s="28">
        <v>20</v>
      </c>
      <c r="F98" s="10"/>
      <c r="G98" s="4"/>
      <c r="H98" t="s">
        <v>6</v>
      </c>
      <c r="I98" s="24">
        <f t="shared" si="9"/>
        <v>1.1764705882352941E-2</v>
      </c>
      <c r="J98" s="24">
        <f t="shared" si="10"/>
        <v>1.9607843137254902E-2</v>
      </c>
      <c r="L98" s="23">
        <f t="shared" si="11"/>
        <v>1.176E-2</v>
      </c>
      <c r="M98" s="23">
        <f t="shared" si="12"/>
        <v>1.9609999999999999E-2</v>
      </c>
    </row>
    <row r="99" spans="1:13" x14ac:dyDescent="0.3">
      <c r="A99" s="40"/>
      <c r="B99" s="40"/>
      <c r="C99" s="9" t="s">
        <v>22</v>
      </c>
      <c r="D99" s="28">
        <v>18</v>
      </c>
      <c r="E99" s="28">
        <v>25</v>
      </c>
      <c r="F99" s="10"/>
      <c r="G99" s="4"/>
      <c r="H99" t="s">
        <v>7</v>
      </c>
      <c r="I99" s="24">
        <f t="shared" si="9"/>
        <v>1.7647058823529412E-2</v>
      </c>
      <c r="J99" s="24">
        <f t="shared" si="10"/>
        <v>2.4509803921568627E-2</v>
      </c>
      <c r="L99" s="23">
        <f t="shared" si="11"/>
        <v>1.7649999999999999E-2</v>
      </c>
      <c r="M99" s="23">
        <f t="shared" si="12"/>
        <v>2.4510000000000001E-2</v>
      </c>
    </row>
    <row r="100" spans="1:13" x14ac:dyDescent="0.3">
      <c r="A100" s="40"/>
      <c r="B100" s="41"/>
      <c r="C100" s="11" t="s">
        <v>23</v>
      </c>
      <c r="D100" s="28">
        <v>13</v>
      </c>
      <c r="E100" s="28">
        <v>9</v>
      </c>
      <c r="F100" s="12"/>
      <c r="G100" s="4"/>
      <c r="H100" t="s">
        <v>8</v>
      </c>
      <c r="I100" s="24">
        <f t="shared" si="9"/>
        <v>1.2745098039215686E-2</v>
      </c>
      <c r="J100" s="24">
        <f t="shared" si="10"/>
        <v>8.8235294117647058E-3</v>
      </c>
      <c r="L100" s="23">
        <f t="shared" si="11"/>
        <v>1.2749999999999999E-2</v>
      </c>
      <c r="M100" s="23">
        <f t="shared" si="12"/>
        <v>8.8199999999999997E-3</v>
      </c>
    </row>
    <row r="101" spans="1:13" x14ac:dyDescent="0.3">
      <c r="B101" s="2"/>
      <c r="F101">
        <v>1020</v>
      </c>
    </row>
    <row r="102" spans="1:13" x14ac:dyDescent="0.3">
      <c r="B102" s="2"/>
    </row>
    <row r="103" spans="1:13" x14ac:dyDescent="0.3">
      <c r="B103" s="1"/>
      <c r="D103" t="s">
        <v>44</v>
      </c>
      <c r="E103" t="s">
        <v>45</v>
      </c>
      <c r="F103" s="3" t="s">
        <v>46</v>
      </c>
    </row>
    <row r="104" spans="1:13" x14ac:dyDescent="0.3">
      <c r="A104" t="s">
        <v>48</v>
      </c>
      <c r="B104" t="s">
        <v>15</v>
      </c>
      <c r="C104" t="s">
        <v>0</v>
      </c>
      <c r="D104" s="22">
        <f>SUM(D65:D100)</f>
        <v>452</v>
      </c>
      <c r="E104" s="14">
        <f>D104/$F$101</f>
        <v>0.44313725490196076</v>
      </c>
      <c r="F104" s="13">
        <f>ROUND(E104*100,1)</f>
        <v>44.3</v>
      </c>
    </row>
    <row r="105" spans="1:13" x14ac:dyDescent="0.3">
      <c r="B105" s="2"/>
      <c r="C105" t="s">
        <v>1</v>
      </c>
      <c r="D105">
        <f>SUM(E65:E100)</f>
        <v>568</v>
      </c>
      <c r="E105" s="14">
        <f t="shared" ref="E105:E117" si="15">D105/$F$101</f>
        <v>0.55686274509803924</v>
      </c>
      <c r="F105" s="13">
        <f t="shared" ref="F105:F117" si="16">ROUND(E105*100,1)</f>
        <v>55.7</v>
      </c>
    </row>
    <row r="106" spans="1:13" x14ac:dyDescent="0.3">
      <c r="B106" t="s">
        <v>25</v>
      </c>
      <c r="C106" t="s">
        <v>3</v>
      </c>
      <c r="D106">
        <f t="shared" ref="D106:D111" si="17">SUM(D65:E65,D71:E71,D77:E77,D83:E83,D89:E89,D95:E95)</f>
        <v>83</v>
      </c>
      <c r="E106" s="14">
        <f t="shared" si="15"/>
        <v>8.1372549019607845E-2</v>
      </c>
      <c r="F106" s="13">
        <f t="shared" si="16"/>
        <v>8.1</v>
      </c>
    </row>
    <row r="107" spans="1:13" x14ac:dyDescent="0.3">
      <c r="B107" s="2"/>
      <c r="C107" t="s">
        <v>4</v>
      </c>
      <c r="D107">
        <f t="shared" si="17"/>
        <v>160</v>
      </c>
      <c r="E107" s="14">
        <f t="shared" si="15"/>
        <v>0.15686274509803921</v>
      </c>
      <c r="F107" s="13">
        <f t="shared" si="16"/>
        <v>15.7</v>
      </c>
    </row>
    <row r="108" spans="1:13" x14ac:dyDescent="0.3">
      <c r="C108" t="s">
        <v>5</v>
      </c>
      <c r="D108">
        <f t="shared" si="17"/>
        <v>223</v>
      </c>
      <c r="E108" s="14">
        <f t="shared" si="15"/>
        <v>0.21862745098039216</v>
      </c>
      <c r="F108" s="13">
        <f t="shared" si="16"/>
        <v>21.9</v>
      </c>
    </row>
    <row r="109" spans="1:13" x14ac:dyDescent="0.3">
      <c r="C109" t="s">
        <v>6</v>
      </c>
      <c r="D109">
        <f t="shared" si="17"/>
        <v>199</v>
      </c>
      <c r="E109" s="14">
        <f t="shared" si="15"/>
        <v>0.19509803921568628</v>
      </c>
      <c r="F109" s="13">
        <f t="shared" si="16"/>
        <v>19.5</v>
      </c>
    </row>
    <row r="110" spans="1:13" x14ac:dyDescent="0.3">
      <c r="C110" t="s">
        <v>7</v>
      </c>
      <c r="D110">
        <f t="shared" si="17"/>
        <v>199</v>
      </c>
      <c r="E110" s="14">
        <f t="shared" si="15"/>
        <v>0.19509803921568628</v>
      </c>
      <c r="F110" s="13">
        <f t="shared" si="16"/>
        <v>19.5</v>
      </c>
    </row>
    <row r="111" spans="1:13" x14ac:dyDescent="0.3">
      <c r="C111" t="s">
        <v>8</v>
      </c>
      <c r="D111">
        <f t="shared" si="17"/>
        <v>156</v>
      </c>
      <c r="E111" s="14">
        <f t="shared" si="15"/>
        <v>0.15294117647058825</v>
      </c>
      <c r="F111" s="13">
        <f t="shared" si="16"/>
        <v>15.3</v>
      </c>
    </row>
    <row r="112" spans="1:13" x14ac:dyDescent="0.3">
      <c r="B112" t="s">
        <v>26</v>
      </c>
      <c r="C112" t="s">
        <v>2</v>
      </c>
      <c r="D112">
        <f>SUM(D65:E70)</f>
        <v>375</v>
      </c>
      <c r="E112" s="14">
        <f t="shared" si="15"/>
        <v>0.36764705882352944</v>
      </c>
      <c r="F112" s="13">
        <f t="shared" si="16"/>
        <v>36.799999999999997</v>
      </c>
    </row>
    <row r="113" spans="2:18" x14ac:dyDescent="0.3">
      <c r="C113" t="s">
        <v>9</v>
      </c>
      <c r="D113">
        <f>SUM(D71:E76)</f>
        <v>184</v>
      </c>
      <c r="E113" s="14">
        <f t="shared" si="15"/>
        <v>0.1803921568627451</v>
      </c>
      <c r="F113" s="13">
        <f t="shared" si="16"/>
        <v>18</v>
      </c>
    </row>
    <row r="114" spans="2:18" x14ac:dyDescent="0.3">
      <c r="C114" t="s">
        <v>10</v>
      </c>
      <c r="D114">
        <f>SUM(D77:E82)</f>
        <v>100</v>
      </c>
      <c r="E114" s="14">
        <f t="shared" si="15"/>
        <v>9.8039215686274508E-2</v>
      </c>
      <c r="F114" s="13">
        <f t="shared" si="16"/>
        <v>9.8000000000000007</v>
      </c>
    </row>
    <row r="115" spans="2:18" x14ac:dyDescent="0.3">
      <c r="C115" t="s">
        <v>11</v>
      </c>
      <c r="D115">
        <f>SUM(D83:E88)</f>
        <v>115</v>
      </c>
      <c r="E115" s="14">
        <f t="shared" si="15"/>
        <v>0.11274509803921569</v>
      </c>
      <c r="F115" s="13">
        <f t="shared" si="16"/>
        <v>11.3</v>
      </c>
    </row>
    <row r="116" spans="2:18" x14ac:dyDescent="0.3">
      <c r="C116" t="s">
        <v>12</v>
      </c>
      <c r="D116">
        <f>SUM(D89:E94)</f>
        <v>103</v>
      </c>
      <c r="E116" s="14">
        <f t="shared" si="15"/>
        <v>0.10098039215686275</v>
      </c>
      <c r="F116" s="13">
        <f t="shared" si="16"/>
        <v>10.1</v>
      </c>
    </row>
    <row r="117" spans="2:18" x14ac:dyDescent="0.3">
      <c r="C117" t="s">
        <v>13</v>
      </c>
      <c r="D117">
        <f>SUM(D95:E100)</f>
        <v>143</v>
      </c>
      <c r="E117" s="14">
        <f t="shared" si="15"/>
        <v>0.14019607843137255</v>
      </c>
      <c r="F117" s="13">
        <f t="shared" si="16"/>
        <v>14</v>
      </c>
    </row>
    <row r="118" spans="2:18" x14ac:dyDescent="0.3">
      <c r="B118" s="2"/>
    </row>
    <row r="119" spans="2:18" x14ac:dyDescent="0.3">
      <c r="B119" t="s">
        <v>28</v>
      </c>
      <c r="D119" s="2" t="s">
        <v>31</v>
      </c>
      <c r="G119" t="s">
        <v>28</v>
      </c>
      <c r="I119" s="18" t="s">
        <v>32</v>
      </c>
    </row>
    <row r="120" spans="2:18" x14ac:dyDescent="0.3">
      <c r="B120" s="2"/>
      <c r="D120" t="s">
        <v>0</v>
      </c>
      <c r="G120" s="4"/>
      <c r="I120" t="s">
        <v>0</v>
      </c>
      <c r="J120" t="s">
        <v>1</v>
      </c>
    </row>
    <row r="121" spans="2:18" x14ac:dyDescent="0.3">
      <c r="B121" s="2" t="s">
        <v>2</v>
      </c>
      <c r="C121" t="s">
        <v>3</v>
      </c>
      <c r="D121" s="32">
        <f>ROUNDDOWN(I121,3)</f>
        <v>0.88300000000000001</v>
      </c>
      <c r="G121" s="4" t="s">
        <v>2</v>
      </c>
      <c r="H121" t="s">
        <v>3</v>
      </c>
      <c r="I121" s="33">
        <f>L6/L65</f>
        <v>0.8834668608885653</v>
      </c>
      <c r="J121" s="16">
        <f t="shared" ref="J121:J156" si="18">M6/M65</f>
        <v>0.69406118776244752</v>
      </c>
      <c r="L121" t="s">
        <v>29</v>
      </c>
      <c r="M121">
        <v>1</v>
      </c>
      <c r="N121" t="s">
        <v>40</v>
      </c>
      <c r="O121">
        <v>1</v>
      </c>
      <c r="P121" t="s">
        <v>49</v>
      </c>
      <c r="Q121">
        <v>1</v>
      </c>
      <c r="R121" t="str">
        <f>"if ("&amp;L121&amp;" = "&amp;M121&amp;" &amp; "&amp;N121&amp;" = "&amp;O121&amp;" &amp; "&amp;P121&amp;" = "&amp;Q121&amp;") wt2 = "&amp;D121&amp;" ."</f>
        <v>if (dzimums = 1 &amp; vecums_gr = 1 &amp; reg_svariem = 1) wt2 = 0,883 .</v>
      </c>
    </row>
    <row r="122" spans="2:18" x14ac:dyDescent="0.3">
      <c r="B122" s="2"/>
      <c r="C122" t="s">
        <v>4</v>
      </c>
      <c r="D122" s="34">
        <f>ROUNDDOWN(I122,2)</f>
        <v>0.89</v>
      </c>
      <c r="G122" s="4"/>
      <c r="H122" t="s">
        <v>4</v>
      </c>
      <c r="I122" s="33">
        <f t="shared" ref="I122:I156" si="19">L7/L66</f>
        <v>0.89161619381574742</v>
      </c>
      <c r="J122" s="16">
        <f t="shared" si="18"/>
        <v>0.67083912841910065</v>
      </c>
      <c r="L122" t="s">
        <v>29</v>
      </c>
      <c r="M122">
        <v>1</v>
      </c>
      <c r="N122" t="s">
        <v>40</v>
      </c>
      <c r="O122">
        <v>2</v>
      </c>
      <c r="P122" t="s">
        <v>49</v>
      </c>
      <c r="Q122">
        <v>1</v>
      </c>
      <c r="R122" t="str">
        <f t="shared" ref="R122:R185" si="20">"if ("&amp;L122&amp;" = "&amp;M122&amp;" &amp; "&amp;N122&amp;" = "&amp;O122&amp;" &amp; "&amp;P122&amp;" = "&amp;Q122&amp;") wt2 = "&amp;D122&amp;" ."</f>
        <v>if (dzimums = 1 &amp; vecums_gr = 2 &amp; reg_svariem = 1) wt2 = 0,89 .</v>
      </c>
    </row>
    <row r="123" spans="2:18" x14ac:dyDescent="0.3">
      <c r="B123" s="2"/>
      <c r="C123" t="s">
        <v>5</v>
      </c>
      <c r="D123" s="32">
        <f t="shared" ref="D123:D124" si="21">ROUNDDOWN(I123,3)</f>
        <v>0.61599999999999999</v>
      </c>
      <c r="G123" s="4"/>
      <c r="H123" t="s">
        <v>5</v>
      </c>
      <c r="I123" s="33">
        <f t="shared" si="19"/>
        <v>0.61662971175166303</v>
      </c>
      <c r="J123" s="16">
        <f t="shared" si="18"/>
        <v>0.64800347222222221</v>
      </c>
      <c r="L123" t="s">
        <v>29</v>
      </c>
      <c r="M123">
        <v>1</v>
      </c>
      <c r="N123" t="s">
        <v>40</v>
      </c>
      <c r="O123">
        <v>3</v>
      </c>
      <c r="P123" t="s">
        <v>49</v>
      </c>
      <c r="Q123">
        <v>1</v>
      </c>
      <c r="R123" t="str">
        <f t="shared" si="20"/>
        <v>if (dzimums = 1 &amp; vecums_gr = 3 &amp; reg_svariem = 1) wt2 = 0,616 .</v>
      </c>
    </row>
    <row r="124" spans="2:18" x14ac:dyDescent="0.3">
      <c r="B124" s="2"/>
      <c r="C124" t="s">
        <v>6</v>
      </c>
      <c r="D124" s="32">
        <f t="shared" si="21"/>
        <v>0.91900000000000004</v>
      </c>
      <c r="G124" s="4"/>
      <c r="H124" t="s">
        <v>6</v>
      </c>
      <c r="I124" s="33">
        <f t="shared" si="19"/>
        <v>0.919576304433111</v>
      </c>
      <c r="J124" s="16">
        <f t="shared" si="18"/>
        <v>0.65915559772296006</v>
      </c>
      <c r="L124" t="s">
        <v>29</v>
      </c>
      <c r="M124">
        <v>1</v>
      </c>
      <c r="N124" t="s">
        <v>40</v>
      </c>
      <c r="O124">
        <v>4</v>
      </c>
      <c r="P124" t="s">
        <v>49</v>
      </c>
      <c r="Q124">
        <v>1</v>
      </c>
      <c r="R124" t="str">
        <f t="shared" si="20"/>
        <v>if (dzimums = 1 &amp; vecums_gr = 4 &amp; reg_svariem = 1) wt2 = 0,919 .</v>
      </c>
    </row>
    <row r="125" spans="2:18" x14ac:dyDescent="0.3">
      <c r="B125" s="2"/>
      <c r="C125" t="s">
        <v>7</v>
      </c>
      <c r="D125" s="34">
        <f>ROUNDDOWN(I125,2)</f>
        <v>0.89</v>
      </c>
      <c r="G125" s="4"/>
      <c r="H125" t="s">
        <v>7</v>
      </c>
      <c r="I125" s="33">
        <f t="shared" si="19"/>
        <v>0.89172224401726174</v>
      </c>
      <c r="J125" s="16">
        <f t="shared" si="18"/>
        <v>1.2058934642992065</v>
      </c>
      <c r="L125" t="s">
        <v>29</v>
      </c>
      <c r="M125">
        <v>1</v>
      </c>
      <c r="N125" t="s">
        <v>40</v>
      </c>
      <c r="O125">
        <v>5</v>
      </c>
      <c r="P125" t="s">
        <v>49</v>
      </c>
      <c r="Q125">
        <v>1</v>
      </c>
      <c r="R125" t="str">
        <f t="shared" si="20"/>
        <v>if (dzimums = 1 &amp; vecums_gr = 5 &amp; reg_svariem = 1) wt2 = 0,89 .</v>
      </c>
    </row>
    <row r="126" spans="2:18" x14ac:dyDescent="0.3">
      <c r="B126" s="2"/>
      <c r="C126" t="s">
        <v>8</v>
      </c>
      <c r="D126" s="34">
        <f>ROUNDDOWN(I126,2)</f>
        <v>1.51</v>
      </c>
      <c r="G126" s="4"/>
      <c r="H126" t="s">
        <v>8</v>
      </c>
      <c r="I126" s="33">
        <f t="shared" si="19"/>
        <v>1.5127478753541077</v>
      </c>
      <c r="J126" s="16">
        <f t="shared" si="18"/>
        <v>1.6852229670649956</v>
      </c>
      <c r="L126" t="s">
        <v>29</v>
      </c>
      <c r="M126">
        <v>1</v>
      </c>
      <c r="N126" t="s">
        <v>40</v>
      </c>
      <c r="O126">
        <v>6</v>
      </c>
      <c r="P126" t="s">
        <v>49</v>
      </c>
      <c r="Q126">
        <v>1</v>
      </c>
      <c r="R126" t="str">
        <f t="shared" si="20"/>
        <v>if (dzimums = 1 &amp; vecums_gr = 6 &amp; reg_svariem = 1) wt2 = 1,51 .</v>
      </c>
    </row>
    <row r="127" spans="2:18" x14ac:dyDescent="0.3">
      <c r="B127" s="2" t="s">
        <v>9</v>
      </c>
      <c r="C127" t="s">
        <v>3</v>
      </c>
      <c r="D127" s="17">
        <f t="shared" ref="D127:D156" si="22">ROUND(I127,5)</f>
        <v>1.0670599999999999</v>
      </c>
      <c r="G127" s="4" t="s">
        <v>9</v>
      </c>
      <c r="H127" t="s">
        <v>3</v>
      </c>
      <c r="I127" s="16">
        <f t="shared" si="19"/>
        <v>1.0670553935860059</v>
      </c>
      <c r="J127" s="16">
        <f t="shared" si="18"/>
        <v>1.1598639455782314</v>
      </c>
      <c r="L127" t="s">
        <v>29</v>
      </c>
      <c r="M127">
        <v>1</v>
      </c>
      <c r="N127" t="s">
        <v>40</v>
      </c>
      <c r="O127">
        <v>1</v>
      </c>
      <c r="P127" t="s">
        <v>49</v>
      </c>
      <c r="Q127">
        <v>2</v>
      </c>
      <c r="R127" t="str">
        <f t="shared" si="20"/>
        <v>if (dzimums = 1 &amp; vecums_gr = 1 &amp; reg_svariem = 2) wt2 = 1,06706 .</v>
      </c>
    </row>
    <row r="128" spans="2:18" x14ac:dyDescent="0.3">
      <c r="B128" s="2"/>
      <c r="C128" t="s">
        <v>4</v>
      </c>
      <c r="D128" s="17">
        <f t="shared" si="22"/>
        <v>1.5009300000000001</v>
      </c>
      <c r="G128" s="4"/>
      <c r="H128" t="s">
        <v>4</v>
      </c>
      <c r="I128" s="16">
        <f t="shared" si="19"/>
        <v>1.5009276437847867</v>
      </c>
      <c r="J128" s="16">
        <f t="shared" si="18"/>
        <v>1.9897959183673468</v>
      </c>
      <c r="L128" t="s">
        <v>29</v>
      </c>
      <c r="M128">
        <v>1</v>
      </c>
      <c r="N128" t="s">
        <v>40</v>
      </c>
      <c r="O128">
        <v>2</v>
      </c>
      <c r="P128" t="s">
        <v>49</v>
      </c>
      <c r="Q128">
        <v>2</v>
      </c>
      <c r="R128" t="str">
        <f t="shared" si="20"/>
        <v>if (dzimums = 1 &amp; vecums_gr = 2 &amp; reg_svariem = 2) wt2 = 1,50093 .</v>
      </c>
    </row>
    <row r="129" spans="2:18" x14ac:dyDescent="0.3">
      <c r="B129" s="2"/>
      <c r="C129" t="s">
        <v>5</v>
      </c>
      <c r="D129" s="17">
        <f t="shared" si="22"/>
        <v>0.81108999999999998</v>
      </c>
      <c r="G129" s="4"/>
      <c r="H129" t="s">
        <v>5</v>
      </c>
      <c r="I129" s="16">
        <f t="shared" si="19"/>
        <v>0.81108647450110871</v>
      </c>
      <c r="J129" s="16">
        <f t="shared" si="18"/>
        <v>0.65282331511839709</v>
      </c>
      <c r="L129" t="s">
        <v>29</v>
      </c>
      <c r="M129">
        <v>1</v>
      </c>
      <c r="N129" t="s">
        <v>40</v>
      </c>
      <c r="O129">
        <v>3</v>
      </c>
      <c r="P129" t="s">
        <v>49</v>
      </c>
      <c r="Q129">
        <v>2</v>
      </c>
      <c r="R129" t="str">
        <f t="shared" si="20"/>
        <v>if (dzimums = 1 &amp; vecums_gr = 3 &amp; reg_svariem = 2) wt2 = 0,81109 .</v>
      </c>
    </row>
    <row r="130" spans="2:18" x14ac:dyDescent="0.3">
      <c r="B130" s="2"/>
      <c r="C130" t="s">
        <v>6</v>
      </c>
      <c r="D130" s="17">
        <f t="shared" si="22"/>
        <v>0.99399999999999999</v>
      </c>
      <c r="G130" s="4"/>
      <c r="H130" t="s">
        <v>6</v>
      </c>
      <c r="I130" s="16">
        <f t="shared" si="19"/>
        <v>0.99400119976004808</v>
      </c>
      <c r="J130" s="16">
        <f t="shared" si="18"/>
        <v>0.77515067222994893</v>
      </c>
      <c r="L130" t="s">
        <v>29</v>
      </c>
      <c r="M130">
        <v>1</v>
      </c>
      <c r="N130" t="s">
        <v>40</v>
      </c>
      <c r="O130">
        <v>4</v>
      </c>
      <c r="P130" t="s">
        <v>49</v>
      </c>
      <c r="Q130">
        <v>2</v>
      </c>
      <c r="R130" t="str">
        <f t="shared" si="20"/>
        <v>if (dzimums = 1 &amp; vecums_gr = 4 &amp; reg_svariem = 2) wt2 = 0,994 .</v>
      </c>
    </row>
    <row r="131" spans="2:18" x14ac:dyDescent="0.3">
      <c r="B131" s="2"/>
      <c r="C131" t="s">
        <v>7</v>
      </c>
      <c r="D131" s="17">
        <f t="shared" si="22"/>
        <v>1.4673499999999999</v>
      </c>
      <c r="G131" s="4"/>
      <c r="H131" t="s">
        <v>7</v>
      </c>
      <c r="I131" s="16">
        <f t="shared" si="19"/>
        <v>1.4673469387755103</v>
      </c>
      <c r="J131" s="16">
        <f t="shared" si="18"/>
        <v>0.9490084985835695</v>
      </c>
      <c r="L131" t="s">
        <v>29</v>
      </c>
      <c r="M131">
        <v>1</v>
      </c>
      <c r="N131" t="s">
        <v>40</v>
      </c>
      <c r="O131">
        <v>5</v>
      </c>
      <c r="P131" t="s">
        <v>49</v>
      </c>
      <c r="Q131">
        <v>2</v>
      </c>
      <c r="R131" t="str">
        <f t="shared" si="20"/>
        <v>if (dzimums = 1 &amp; vecums_gr = 5 &amp; reg_svariem = 2) wt2 = 1,46735 .</v>
      </c>
    </row>
    <row r="132" spans="2:18" x14ac:dyDescent="0.3">
      <c r="B132" s="2"/>
      <c r="C132" t="s">
        <v>8</v>
      </c>
      <c r="D132" s="17">
        <f t="shared" si="22"/>
        <v>0.97323000000000004</v>
      </c>
      <c r="G132" s="4"/>
      <c r="H132" t="s">
        <v>8</v>
      </c>
      <c r="I132" s="16">
        <f t="shared" si="19"/>
        <v>0.97323135755258139</v>
      </c>
      <c r="J132" s="16">
        <f t="shared" si="18"/>
        <v>1.6022662889518415</v>
      </c>
      <c r="L132" t="s">
        <v>29</v>
      </c>
      <c r="M132">
        <v>1</v>
      </c>
      <c r="N132" t="s">
        <v>40</v>
      </c>
      <c r="O132">
        <v>6</v>
      </c>
      <c r="P132" t="s">
        <v>49</v>
      </c>
      <c r="Q132">
        <v>2</v>
      </c>
      <c r="R132" t="str">
        <f t="shared" si="20"/>
        <v>if (dzimums = 1 &amp; vecums_gr = 6 &amp; reg_svariem = 2) wt2 = 0,97323 .</v>
      </c>
    </row>
    <row r="133" spans="2:18" x14ac:dyDescent="0.3">
      <c r="B133" s="2" t="s">
        <v>10</v>
      </c>
      <c r="C133" t="s">
        <v>3</v>
      </c>
      <c r="D133" s="17">
        <f t="shared" si="22"/>
        <v>2.1581600000000001</v>
      </c>
      <c r="G133" s="4" t="s">
        <v>10</v>
      </c>
      <c r="H133" t="s">
        <v>3</v>
      </c>
      <c r="I133" s="16">
        <f t="shared" si="19"/>
        <v>2.1581632653061225</v>
      </c>
      <c r="J133" s="16">
        <f t="shared" si="18"/>
        <v>1.2993197278911566</v>
      </c>
      <c r="L133" t="s">
        <v>29</v>
      </c>
      <c r="M133">
        <v>1</v>
      </c>
      <c r="N133" t="s">
        <v>40</v>
      </c>
      <c r="O133">
        <v>1</v>
      </c>
      <c r="P133" t="s">
        <v>49</v>
      </c>
      <c r="Q133">
        <v>3</v>
      </c>
      <c r="R133" t="str">
        <f t="shared" si="20"/>
        <v>if (dzimums = 1 &amp; vecums_gr = 1 &amp; reg_svariem = 3) wt2 = 2,15816 .</v>
      </c>
    </row>
    <row r="134" spans="2:18" x14ac:dyDescent="0.3">
      <c r="B134" s="2"/>
      <c r="C134" t="s">
        <v>4</v>
      </c>
      <c r="D134" s="17">
        <f t="shared" si="22"/>
        <v>0.80891000000000002</v>
      </c>
      <c r="G134" s="4"/>
      <c r="H134" t="s">
        <v>4</v>
      </c>
      <c r="I134" s="16">
        <f t="shared" si="19"/>
        <v>0.80890538033395187</v>
      </c>
      <c r="J134" s="16">
        <f t="shared" si="18"/>
        <v>0.94515306122448983</v>
      </c>
      <c r="L134" t="s">
        <v>29</v>
      </c>
      <c r="M134">
        <v>1</v>
      </c>
      <c r="N134" t="s">
        <v>40</v>
      </c>
      <c r="O134">
        <v>2</v>
      </c>
      <c r="P134" t="s">
        <v>49</v>
      </c>
      <c r="Q134">
        <v>3</v>
      </c>
      <c r="R134" t="str">
        <f t="shared" si="20"/>
        <v>if (dzimums = 1 &amp; vecums_gr = 2 &amp; reg_svariem = 3) wt2 = 0,80891 .</v>
      </c>
    </row>
    <row r="135" spans="2:18" x14ac:dyDescent="0.3">
      <c r="B135" s="2"/>
      <c r="C135" t="s">
        <v>5</v>
      </c>
      <c r="D135" s="17">
        <f t="shared" si="22"/>
        <v>1.22109</v>
      </c>
      <c r="G135" s="4"/>
      <c r="H135" t="s">
        <v>5</v>
      </c>
      <c r="I135" s="16">
        <f t="shared" si="19"/>
        <v>1.2210884353741496</v>
      </c>
      <c r="J135" s="16">
        <f t="shared" si="18"/>
        <v>0.56462585034013613</v>
      </c>
      <c r="L135" t="s">
        <v>29</v>
      </c>
      <c r="M135">
        <v>1</v>
      </c>
      <c r="N135" t="s">
        <v>40</v>
      </c>
      <c r="O135">
        <v>3</v>
      </c>
      <c r="P135" t="s">
        <v>49</v>
      </c>
      <c r="Q135">
        <v>3</v>
      </c>
      <c r="R135" t="str">
        <f t="shared" si="20"/>
        <v>if (dzimums = 1 &amp; vecums_gr = 3 &amp; reg_svariem = 3) wt2 = 1,22109 .</v>
      </c>
    </row>
    <row r="136" spans="2:18" x14ac:dyDescent="0.3">
      <c r="B136" s="2"/>
      <c r="C136" t="s">
        <v>6</v>
      </c>
      <c r="D136" s="17">
        <f t="shared" si="22"/>
        <v>0.82245000000000001</v>
      </c>
      <c r="G136" s="4"/>
      <c r="H136" t="s">
        <v>6</v>
      </c>
      <c r="I136" s="16">
        <f t="shared" si="19"/>
        <v>0.82244897959183672</v>
      </c>
      <c r="J136" s="16">
        <f t="shared" si="18"/>
        <v>1.2434402332361516</v>
      </c>
      <c r="L136" t="s">
        <v>29</v>
      </c>
      <c r="M136">
        <v>1</v>
      </c>
      <c r="N136" t="s">
        <v>40</v>
      </c>
      <c r="O136">
        <v>4</v>
      </c>
      <c r="P136" t="s">
        <v>49</v>
      </c>
      <c r="Q136">
        <v>3</v>
      </c>
      <c r="R136" t="str">
        <f t="shared" si="20"/>
        <v>if (dzimums = 1 &amp; vecums_gr = 4 &amp; reg_svariem = 3) wt2 = 0,82245 .</v>
      </c>
    </row>
    <row r="137" spans="2:18" x14ac:dyDescent="0.3">
      <c r="B137" s="2"/>
      <c r="C137" t="s">
        <v>7</v>
      </c>
      <c r="D137" s="17">
        <f t="shared" si="22"/>
        <v>1.0535699999999999</v>
      </c>
      <c r="G137" s="4"/>
      <c r="H137" t="s">
        <v>7</v>
      </c>
      <c r="I137" s="16">
        <f t="shared" si="19"/>
        <v>1.0535714285714286</v>
      </c>
      <c r="J137" s="16">
        <f t="shared" si="18"/>
        <v>0.51315083199141176</v>
      </c>
      <c r="L137" t="s">
        <v>29</v>
      </c>
      <c r="M137">
        <v>1</v>
      </c>
      <c r="N137" t="s">
        <v>40</v>
      </c>
      <c r="O137">
        <v>5</v>
      </c>
      <c r="P137" t="s">
        <v>49</v>
      </c>
      <c r="Q137">
        <v>3</v>
      </c>
      <c r="R137" t="str">
        <f t="shared" si="20"/>
        <v>if (dzimums = 1 &amp; vecums_gr = 5 &amp; reg_svariem = 3) wt2 = 1,05357 .</v>
      </c>
    </row>
    <row r="138" spans="2:18" x14ac:dyDescent="0.3">
      <c r="C138" t="s">
        <v>8</v>
      </c>
      <c r="D138" s="17">
        <f t="shared" si="22"/>
        <v>1.7653099999999999</v>
      </c>
      <c r="G138" s="4"/>
      <c r="H138" t="s">
        <v>8</v>
      </c>
      <c r="I138" s="16">
        <f t="shared" si="19"/>
        <v>1.7653061224489797</v>
      </c>
      <c r="J138" s="16">
        <f t="shared" si="18"/>
        <v>1.9149659863945578</v>
      </c>
      <c r="L138" t="s">
        <v>29</v>
      </c>
      <c r="M138">
        <v>1</v>
      </c>
      <c r="N138" t="s">
        <v>40</v>
      </c>
      <c r="O138">
        <v>6</v>
      </c>
      <c r="P138" t="s">
        <v>49</v>
      </c>
      <c r="Q138">
        <v>3</v>
      </c>
      <c r="R138" t="str">
        <f t="shared" si="20"/>
        <v>if (dzimums = 1 &amp; vecums_gr = 6 &amp; reg_svariem = 3) wt2 = 1,76531 .</v>
      </c>
    </row>
    <row r="139" spans="2:18" x14ac:dyDescent="0.3">
      <c r="B139" s="2" t="s">
        <v>11</v>
      </c>
      <c r="C139" t="s">
        <v>3</v>
      </c>
      <c r="D139" s="17">
        <f t="shared" si="22"/>
        <v>0.51763000000000003</v>
      </c>
      <c r="G139" s="4" t="s">
        <v>11</v>
      </c>
      <c r="H139" t="s">
        <v>3</v>
      </c>
      <c r="I139" s="16">
        <f>L24/L83</f>
        <v>0.51762523191094623</v>
      </c>
      <c r="J139" s="16">
        <f t="shared" si="18"/>
        <v>1.3112244897959182</v>
      </c>
      <c r="L139" t="s">
        <v>29</v>
      </c>
      <c r="M139">
        <v>1</v>
      </c>
      <c r="N139" t="s">
        <v>40</v>
      </c>
      <c r="O139">
        <v>1</v>
      </c>
      <c r="P139" t="s">
        <v>49</v>
      </c>
      <c r="Q139">
        <v>4</v>
      </c>
      <c r="R139" t="str">
        <f t="shared" si="20"/>
        <v>if (dzimums = 1 &amp; vecums_gr = 1 &amp; reg_svariem = 4) wt2 = 0,51763 .</v>
      </c>
    </row>
    <row r="140" spans="2:18" x14ac:dyDescent="0.3">
      <c r="B140" s="2"/>
      <c r="C140" t="s">
        <v>4</v>
      </c>
      <c r="D140" s="17">
        <f t="shared" si="22"/>
        <v>1.7517</v>
      </c>
      <c r="G140" s="4"/>
      <c r="H140" t="s">
        <v>4</v>
      </c>
      <c r="I140" s="16">
        <f t="shared" si="19"/>
        <v>1.7517006802721089</v>
      </c>
      <c r="J140" s="16">
        <f t="shared" si="18"/>
        <v>2.329081632653061</v>
      </c>
      <c r="L140" t="s">
        <v>29</v>
      </c>
      <c r="M140">
        <v>1</v>
      </c>
      <c r="N140" t="s">
        <v>40</v>
      </c>
      <c r="O140">
        <v>2</v>
      </c>
      <c r="P140" t="s">
        <v>49</v>
      </c>
      <c r="Q140">
        <v>4</v>
      </c>
      <c r="R140" t="str">
        <f t="shared" si="20"/>
        <v>if (dzimums = 1 &amp; vecums_gr = 2 &amp; reg_svariem = 4) wt2 = 1,7517 .</v>
      </c>
    </row>
    <row r="141" spans="2:18" x14ac:dyDescent="0.3">
      <c r="B141" s="2"/>
      <c r="C141" t="s">
        <v>5</v>
      </c>
      <c r="D141" s="17">
        <f t="shared" si="22"/>
        <v>1.36589</v>
      </c>
      <c r="G141" s="4"/>
      <c r="H141" t="s">
        <v>5</v>
      </c>
      <c r="I141" s="16">
        <f t="shared" si="19"/>
        <v>1.3658892128279883</v>
      </c>
      <c r="J141" s="16">
        <f t="shared" si="18"/>
        <v>0.76700680272108845</v>
      </c>
      <c r="L141" t="s">
        <v>29</v>
      </c>
      <c r="M141">
        <v>1</v>
      </c>
      <c r="N141" t="s">
        <v>40</v>
      </c>
      <c r="O141">
        <v>3</v>
      </c>
      <c r="P141" t="s">
        <v>49</v>
      </c>
      <c r="Q141">
        <v>4</v>
      </c>
      <c r="R141" t="str">
        <f t="shared" si="20"/>
        <v>if (dzimums = 1 &amp; vecums_gr = 3 &amp; reg_svariem = 4) wt2 = 1,36589 .</v>
      </c>
    </row>
    <row r="142" spans="2:18" x14ac:dyDescent="0.3">
      <c r="B142" s="2"/>
      <c r="C142" t="s">
        <v>6</v>
      </c>
      <c r="D142" s="17">
        <f t="shared" si="22"/>
        <v>1.1576</v>
      </c>
      <c r="G142" s="4"/>
      <c r="H142" t="s">
        <v>6</v>
      </c>
      <c r="I142" s="16">
        <f t="shared" si="19"/>
        <v>1.1575963718820863</v>
      </c>
      <c r="J142" s="16">
        <f t="shared" si="18"/>
        <v>0.92006802721088432</v>
      </c>
      <c r="L142" t="s">
        <v>29</v>
      </c>
      <c r="M142">
        <v>1</v>
      </c>
      <c r="N142" t="s">
        <v>40</v>
      </c>
      <c r="O142">
        <v>4</v>
      </c>
      <c r="P142" t="s">
        <v>49</v>
      </c>
      <c r="Q142">
        <v>4</v>
      </c>
      <c r="R142" t="str">
        <f t="shared" si="20"/>
        <v>if (dzimums = 1 &amp; vecums_gr = 4 &amp; reg_svariem = 4) wt2 = 1,1576 .</v>
      </c>
    </row>
    <row r="143" spans="2:18" x14ac:dyDescent="0.3">
      <c r="B143" s="2"/>
      <c r="C143" t="s">
        <v>7</v>
      </c>
      <c r="D143" s="17">
        <f t="shared" si="22"/>
        <v>1.48688</v>
      </c>
      <c r="G143" s="4"/>
      <c r="H143" t="s">
        <v>7</v>
      </c>
      <c r="I143" s="16">
        <f t="shared" si="19"/>
        <v>1.4868804664723034</v>
      </c>
      <c r="J143" s="16">
        <f t="shared" si="18"/>
        <v>0.58717824186498302</v>
      </c>
      <c r="L143" t="s">
        <v>29</v>
      </c>
      <c r="M143">
        <v>1</v>
      </c>
      <c r="N143" t="s">
        <v>40</v>
      </c>
      <c r="O143">
        <v>5</v>
      </c>
      <c r="P143" t="s">
        <v>49</v>
      </c>
      <c r="Q143">
        <v>4</v>
      </c>
      <c r="R143" t="str">
        <f t="shared" si="20"/>
        <v>if (dzimums = 1 &amp; vecums_gr = 5 &amp; reg_svariem = 4) wt2 = 1,48688 .</v>
      </c>
    </row>
    <row r="144" spans="2:18" x14ac:dyDescent="0.3">
      <c r="B144" s="2"/>
      <c r="C144" t="s">
        <v>8</v>
      </c>
      <c r="D144" s="17">
        <f t="shared" si="22"/>
        <v>1.61808</v>
      </c>
      <c r="G144" s="4"/>
      <c r="H144" t="s">
        <v>8</v>
      </c>
      <c r="I144" s="16">
        <f t="shared" si="19"/>
        <v>1.6180758017492713</v>
      </c>
      <c r="J144" s="16">
        <f t="shared" si="18"/>
        <v>1.4826648538409244</v>
      </c>
      <c r="L144" t="s">
        <v>29</v>
      </c>
      <c r="M144">
        <v>1</v>
      </c>
      <c r="N144" t="s">
        <v>40</v>
      </c>
      <c r="O144">
        <v>6</v>
      </c>
      <c r="P144" t="s">
        <v>49</v>
      </c>
      <c r="Q144">
        <v>4</v>
      </c>
      <c r="R144" t="str">
        <f t="shared" si="20"/>
        <v>if (dzimums = 1 &amp; vecums_gr = 6 &amp; reg_svariem = 4) wt2 = 1,61808 .</v>
      </c>
    </row>
    <row r="145" spans="2:18" x14ac:dyDescent="0.3">
      <c r="B145" s="2" t="s">
        <v>12</v>
      </c>
      <c r="C145" t="s">
        <v>3</v>
      </c>
      <c r="D145" s="17">
        <f t="shared" si="22"/>
        <v>0.85543999999999998</v>
      </c>
      <c r="G145" s="4" t="s">
        <v>12</v>
      </c>
      <c r="H145" t="s">
        <v>3</v>
      </c>
      <c r="I145" s="16">
        <f t="shared" si="19"/>
        <v>0.85544217687074831</v>
      </c>
      <c r="J145" s="16">
        <f t="shared" si="18"/>
        <v>0.94489795918367336</v>
      </c>
      <c r="L145" t="s">
        <v>29</v>
      </c>
      <c r="M145">
        <v>1</v>
      </c>
      <c r="N145" t="s">
        <v>40</v>
      </c>
      <c r="O145">
        <v>1</v>
      </c>
      <c r="P145" t="s">
        <v>49</v>
      </c>
      <c r="Q145">
        <v>5</v>
      </c>
      <c r="R145" t="str">
        <f t="shared" si="20"/>
        <v>if (dzimums = 1 &amp; vecums_gr = 1 &amp; reg_svariem = 5) wt2 = 0,85544 .</v>
      </c>
    </row>
    <row r="146" spans="2:18" x14ac:dyDescent="0.3">
      <c r="B146" s="2"/>
      <c r="C146" t="s">
        <v>4</v>
      </c>
      <c r="D146" s="17">
        <f t="shared" si="22"/>
        <v>0.68579000000000001</v>
      </c>
      <c r="G146" s="4"/>
      <c r="H146" t="s">
        <v>4</v>
      </c>
      <c r="I146" s="16">
        <f t="shared" si="19"/>
        <v>0.68578712555768007</v>
      </c>
      <c r="J146" s="16">
        <f t="shared" si="18"/>
        <v>2.3265306122448979</v>
      </c>
      <c r="L146" t="s">
        <v>29</v>
      </c>
      <c r="M146">
        <v>1</v>
      </c>
      <c r="N146" t="s">
        <v>40</v>
      </c>
      <c r="O146">
        <v>2</v>
      </c>
      <c r="P146" t="s">
        <v>49</v>
      </c>
      <c r="Q146">
        <v>5</v>
      </c>
      <c r="R146" t="str">
        <f t="shared" si="20"/>
        <v>if (dzimums = 1 &amp; vecums_gr = 2 &amp; reg_svariem = 5) wt2 = 0,68579 .</v>
      </c>
    </row>
    <row r="147" spans="2:18" x14ac:dyDescent="0.3">
      <c r="B147" s="2"/>
      <c r="C147" t="s">
        <v>5</v>
      </c>
      <c r="D147" s="17">
        <f t="shared" si="22"/>
        <v>2.5331600000000001</v>
      </c>
      <c r="G147" s="4"/>
      <c r="H147" t="s">
        <v>5</v>
      </c>
      <c r="I147" s="16">
        <f t="shared" si="19"/>
        <v>2.5331632653061225</v>
      </c>
      <c r="J147" s="16">
        <f t="shared" si="18"/>
        <v>0.57170172084130022</v>
      </c>
      <c r="L147" t="s">
        <v>29</v>
      </c>
      <c r="M147">
        <v>1</v>
      </c>
      <c r="N147" t="s">
        <v>40</v>
      </c>
      <c r="O147">
        <v>3</v>
      </c>
      <c r="P147" t="s">
        <v>49</v>
      </c>
      <c r="Q147">
        <v>5</v>
      </c>
      <c r="R147" t="str">
        <f t="shared" si="20"/>
        <v>if (dzimums = 1 &amp; vecums_gr = 3 &amp; reg_svariem = 5) wt2 = 2,53316 .</v>
      </c>
    </row>
    <row r="148" spans="2:18" x14ac:dyDescent="0.3">
      <c r="B148" s="2"/>
      <c r="C148" t="s">
        <v>6</v>
      </c>
      <c r="D148" s="17">
        <f t="shared" si="22"/>
        <v>0.79529000000000005</v>
      </c>
      <c r="G148" s="4"/>
      <c r="H148" t="s">
        <v>6</v>
      </c>
      <c r="I148" s="16">
        <f t="shared" si="19"/>
        <v>0.79529411764705882</v>
      </c>
      <c r="J148" s="16">
        <f t="shared" si="18"/>
        <v>1.3239795918367347</v>
      </c>
      <c r="L148" t="s">
        <v>29</v>
      </c>
      <c r="M148">
        <v>1</v>
      </c>
      <c r="N148" t="s">
        <v>40</v>
      </c>
      <c r="O148">
        <v>4</v>
      </c>
      <c r="P148" t="s">
        <v>49</v>
      </c>
      <c r="Q148">
        <v>5</v>
      </c>
      <c r="R148" t="str">
        <f t="shared" si="20"/>
        <v>if (dzimums = 1 &amp; vecums_gr = 4 &amp; reg_svariem = 5) wt2 = 0,79529 .</v>
      </c>
    </row>
    <row r="149" spans="2:18" x14ac:dyDescent="0.3">
      <c r="B149" s="2"/>
      <c r="C149" t="s">
        <v>7</v>
      </c>
      <c r="D149" s="17">
        <f t="shared" si="22"/>
        <v>1.11111</v>
      </c>
      <c r="G149" s="4"/>
      <c r="H149" t="s">
        <v>7</v>
      </c>
      <c r="I149" s="16">
        <f t="shared" si="19"/>
        <v>1.1111111111111112</v>
      </c>
      <c r="J149" s="16">
        <f t="shared" si="18"/>
        <v>1.0732838589981448</v>
      </c>
      <c r="L149" t="s">
        <v>29</v>
      </c>
      <c r="M149">
        <v>1</v>
      </c>
      <c r="N149" t="s">
        <v>40</v>
      </c>
      <c r="O149">
        <v>5</v>
      </c>
      <c r="P149" t="s">
        <v>49</v>
      </c>
      <c r="Q149">
        <v>5</v>
      </c>
      <c r="R149" t="str">
        <f t="shared" si="20"/>
        <v>if (dzimums = 1 &amp; vecums_gr = 5 &amp; reg_svariem = 5) wt2 = 1,11111 .</v>
      </c>
    </row>
    <row r="150" spans="2:18" x14ac:dyDescent="0.3">
      <c r="B150" s="2"/>
      <c r="C150" t="s">
        <v>8</v>
      </c>
      <c r="D150" s="17">
        <f t="shared" si="22"/>
        <v>3.3945599999999998</v>
      </c>
      <c r="G150" s="4"/>
      <c r="H150" t="s">
        <v>8</v>
      </c>
      <c r="I150" s="16">
        <f t="shared" si="19"/>
        <v>3.3945578231292517</v>
      </c>
      <c r="J150" s="16">
        <f t="shared" si="18"/>
        <v>2.473214285714286</v>
      </c>
      <c r="L150" t="s">
        <v>29</v>
      </c>
      <c r="M150">
        <v>1</v>
      </c>
      <c r="N150" t="s">
        <v>40</v>
      </c>
      <c r="O150">
        <v>6</v>
      </c>
      <c r="P150" t="s">
        <v>49</v>
      </c>
      <c r="Q150">
        <v>5</v>
      </c>
      <c r="R150" t="str">
        <f t="shared" si="20"/>
        <v>if (dzimums = 1 &amp; vecums_gr = 6 &amp; reg_svariem = 5) wt2 = 3,39456 .</v>
      </c>
    </row>
    <row r="151" spans="2:18" x14ac:dyDescent="0.3">
      <c r="B151" s="2" t="s">
        <v>13</v>
      </c>
      <c r="C151" t="s">
        <v>3</v>
      </c>
      <c r="D151" s="17">
        <f t="shared" si="22"/>
        <v>5.7040800000000003</v>
      </c>
      <c r="G151" s="4" t="s">
        <v>13</v>
      </c>
      <c r="H151" t="s">
        <v>3</v>
      </c>
      <c r="I151" s="16">
        <f t="shared" si="19"/>
        <v>5.7040816326530619</v>
      </c>
      <c r="J151" s="16">
        <f t="shared" si="18"/>
        <v>0.75072886297376096</v>
      </c>
      <c r="L151" t="s">
        <v>29</v>
      </c>
      <c r="M151">
        <v>1</v>
      </c>
      <c r="N151" t="s">
        <v>40</v>
      </c>
      <c r="O151">
        <v>1</v>
      </c>
      <c r="P151" t="s">
        <v>49</v>
      </c>
      <c r="Q151">
        <v>6</v>
      </c>
      <c r="R151" t="str">
        <f t="shared" si="20"/>
        <v>if (dzimums = 1 &amp; vecums_gr = 1 &amp; reg_svariem = 6) wt2 = 5,70408 .</v>
      </c>
    </row>
    <row r="152" spans="2:18" x14ac:dyDescent="0.3">
      <c r="B152" s="2"/>
      <c r="C152" t="s">
        <v>4</v>
      </c>
      <c r="D152" s="17">
        <f t="shared" si="22"/>
        <v>1.54956</v>
      </c>
      <c r="G152" s="4"/>
      <c r="H152" t="s">
        <v>4</v>
      </c>
      <c r="I152" s="16">
        <f t="shared" si="19"/>
        <v>1.5495626822157436</v>
      </c>
      <c r="J152" s="16">
        <f t="shared" si="18"/>
        <v>1.0056689342403629</v>
      </c>
      <c r="L152" t="s">
        <v>29</v>
      </c>
      <c r="M152">
        <v>1</v>
      </c>
      <c r="N152" t="s">
        <v>40</v>
      </c>
      <c r="O152">
        <v>2</v>
      </c>
      <c r="P152" t="s">
        <v>49</v>
      </c>
      <c r="Q152">
        <v>6</v>
      </c>
      <c r="R152" t="str">
        <f t="shared" si="20"/>
        <v>if (dzimums = 1 &amp; vecums_gr = 2 &amp; reg_svariem = 6) wt2 = 1,54956 .</v>
      </c>
    </row>
    <row r="153" spans="2:18" x14ac:dyDescent="0.3">
      <c r="B153" s="2"/>
      <c r="C153" t="s">
        <v>5</v>
      </c>
      <c r="D153" s="17">
        <f t="shared" si="22"/>
        <v>0.68457000000000001</v>
      </c>
      <c r="G153" s="4"/>
      <c r="H153" t="s">
        <v>5</v>
      </c>
      <c r="I153" s="16">
        <f t="shared" si="19"/>
        <v>0.6845683208701564</v>
      </c>
      <c r="J153" s="16">
        <f t="shared" si="18"/>
        <v>1.3542274052478134</v>
      </c>
      <c r="L153" t="s">
        <v>29</v>
      </c>
      <c r="M153">
        <v>1</v>
      </c>
      <c r="N153" t="s">
        <v>40</v>
      </c>
      <c r="O153">
        <v>3</v>
      </c>
      <c r="P153" t="s">
        <v>49</v>
      </c>
      <c r="Q153">
        <v>6</v>
      </c>
      <c r="R153" t="str">
        <f t="shared" si="20"/>
        <v>if (dzimums = 1 &amp; vecums_gr = 3 &amp; reg_svariem = 6) wt2 = 0,68457 .</v>
      </c>
    </row>
    <row r="154" spans="2:18" x14ac:dyDescent="0.3">
      <c r="B154" s="2"/>
      <c r="C154" t="s">
        <v>6</v>
      </c>
      <c r="D154" s="17">
        <f t="shared" si="22"/>
        <v>1.0365599999999999</v>
      </c>
      <c r="G154" s="4"/>
      <c r="H154" t="s">
        <v>6</v>
      </c>
      <c r="I154" s="16">
        <f t="shared" si="19"/>
        <v>1.03656462585034</v>
      </c>
      <c r="J154" s="16">
        <f>M39/M98</f>
        <v>0.65425803161652218</v>
      </c>
      <c r="L154" t="s">
        <v>29</v>
      </c>
      <c r="M154">
        <v>1</v>
      </c>
      <c r="N154" t="s">
        <v>40</v>
      </c>
      <c r="O154">
        <v>4</v>
      </c>
      <c r="P154" t="s">
        <v>49</v>
      </c>
      <c r="Q154">
        <v>6</v>
      </c>
      <c r="R154" t="str">
        <f t="shared" si="20"/>
        <v>if (dzimums = 1 &amp; vecums_gr = 4 &amp; reg_svariem = 6) wt2 = 1,03656 .</v>
      </c>
    </row>
    <row r="155" spans="2:18" x14ac:dyDescent="0.3">
      <c r="B155" s="2"/>
      <c r="C155" t="s">
        <v>7</v>
      </c>
      <c r="D155" s="17">
        <f t="shared" si="22"/>
        <v>0.71048</v>
      </c>
      <c r="G155" s="4"/>
      <c r="H155" t="s">
        <v>7</v>
      </c>
      <c r="I155" s="16">
        <f t="shared" si="19"/>
        <v>0.71048158640226633</v>
      </c>
      <c r="J155" s="16">
        <f t="shared" si="18"/>
        <v>0.59853121175030599</v>
      </c>
      <c r="L155" t="s">
        <v>29</v>
      </c>
      <c r="M155">
        <v>1</v>
      </c>
      <c r="N155" t="s">
        <v>40</v>
      </c>
      <c r="O155">
        <v>5</v>
      </c>
      <c r="P155" t="s">
        <v>49</v>
      </c>
      <c r="Q155">
        <v>6</v>
      </c>
      <c r="R155" t="str">
        <f t="shared" si="20"/>
        <v>if (dzimums = 1 &amp; vecums_gr = 5 &amp; reg_svariem = 6) wt2 = 0,71048 .</v>
      </c>
    </row>
    <row r="156" spans="2:18" x14ac:dyDescent="0.3">
      <c r="B156" s="2"/>
      <c r="C156" t="s">
        <v>8</v>
      </c>
      <c r="D156" s="17">
        <f t="shared" si="22"/>
        <v>0.94588000000000005</v>
      </c>
      <c r="G156" s="4"/>
      <c r="H156" t="s">
        <v>8</v>
      </c>
      <c r="I156" s="16">
        <f t="shared" si="19"/>
        <v>0.94588235294117651</v>
      </c>
      <c r="J156" s="16">
        <f t="shared" si="18"/>
        <v>2.81859410430839</v>
      </c>
      <c r="L156" t="s">
        <v>29</v>
      </c>
      <c r="M156">
        <v>1</v>
      </c>
      <c r="N156" t="s">
        <v>40</v>
      </c>
      <c r="O156">
        <v>6</v>
      </c>
      <c r="P156" t="s">
        <v>49</v>
      </c>
      <c r="Q156">
        <v>6</v>
      </c>
      <c r="R156" t="str">
        <f t="shared" si="20"/>
        <v>if (dzimums = 1 &amp; vecums_gr = 6 &amp; reg_svariem = 6) wt2 = 0,94588 .</v>
      </c>
    </row>
    <row r="157" spans="2:18" x14ac:dyDescent="0.3">
      <c r="B157" s="2"/>
      <c r="D157" s="32">
        <f>ROUNDDOWN(J121,3)</f>
        <v>0.69399999999999995</v>
      </c>
      <c r="L157" t="s">
        <v>29</v>
      </c>
      <c r="M157">
        <v>2</v>
      </c>
      <c r="N157" t="s">
        <v>40</v>
      </c>
      <c r="O157">
        <v>1</v>
      </c>
      <c r="P157" t="s">
        <v>49</v>
      </c>
      <c r="Q157">
        <v>1</v>
      </c>
      <c r="R157" t="str">
        <f t="shared" si="20"/>
        <v>if (dzimums = 2 &amp; vecums_gr = 1 &amp; reg_svariem = 1) wt2 = 0,694 .</v>
      </c>
    </row>
    <row r="158" spans="2:18" x14ac:dyDescent="0.3">
      <c r="B158" s="2"/>
      <c r="D158" s="32">
        <f t="shared" ref="D158:D161" si="23">ROUNDDOWN(J122,3)</f>
        <v>0.67</v>
      </c>
      <c r="L158" t="s">
        <v>29</v>
      </c>
      <c r="M158">
        <v>2</v>
      </c>
      <c r="N158" t="s">
        <v>40</v>
      </c>
      <c r="O158">
        <v>2</v>
      </c>
      <c r="P158" t="s">
        <v>49</v>
      </c>
      <c r="Q158">
        <v>1</v>
      </c>
      <c r="R158" t="str">
        <f t="shared" si="20"/>
        <v>if (dzimums = 2 &amp; vecums_gr = 2 &amp; reg_svariem = 1) wt2 = 0,67 .</v>
      </c>
    </row>
    <row r="159" spans="2:18" x14ac:dyDescent="0.3">
      <c r="B159" s="2"/>
      <c r="D159" s="32">
        <f t="shared" si="23"/>
        <v>0.64800000000000002</v>
      </c>
      <c r="L159" t="s">
        <v>29</v>
      </c>
      <c r="M159">
        <v>2</v>
      </c>
      <c r="N159" t="s">
        <v>40</v>
      </c>
      <c r="O159">
        <v>3</v>
      </c>
      <c r="P159" t="s">
        <v>49</v>
      </c>
      <c r="Q159">
        <v>1</v>
      </c>
      <c r="R159" t="str">
        <f t="shared" si="20"/>
        <v>if (dzimums = 2 &amp; vecums_gr = 3 &amp; reg_svariem = 1) wt2 = 0,648 .</v>
      </c>
    </row>
    <row r="160" spans="2:18" x14ac:dyDescent="0.3">
      <c r="B160" s="2"/>
      <c r="D160" s="32">
        <f t="shared" si="23"/>
        <v>0.65900000000000003</v>
      </c>
      <c r="L160" t="s">
        <v>29</v>
      </c>
      <c r="M160">
        <v>2</v>
      </c>
      <c r="N160" t="s">
        <v>40</v>
      </c>
      <c r="O160">
        <v>4</v>
      </c>
      <c r="P160" t="s">
        <v>49</v>
      </c>
      <c r="Q160">
        <v>1</v>
      </c>
      <c r="R160" t="str">
        <f t="shared" si="20"/>
        <v>if (dzimums = 2 &amp; vecums_gr = 4 &amp; reg_svariem = 1) wt2 = 0,659 .</v>
      </c>
    </row>
    <row r="161" spans="2:18" x14ac:dyDescent="0.3">
      <c r="B161" s="2"/>
      <c r="D161" s="32">
        <f t="shared" si="23"/>
        <v>1.2050000000000001</v>
      </c>
      <c r="L161" t="s">
        <v>29</v>
      </c>
      <c r="M161">
        <v>2</v>
      </c>
      <c r="N161" t="s">
        <v>40</v>
      </c>
      <c r="O161">
        <v>5</v>
      </c>
      <c r="P161" t="s">
        <v>49</v>
      </c>
      <c r="Q161">
        <v>1</v>
      </c>
      <c r="R161" t="str">
        <f t="shared" si="20"/>
        <v>if (dzimums = 2 &amp; vecums_gr = 5 &amp; reg_svariem = 1) wt2 = 1,205 .</v>
      </c>
    </row>
    <row r="162" spans="2:18" x14ac:dyDescent="0.3">
      <c r="B162" s="2"/>
      <c r="D162" s="32">
        <f>ROUNDDOWN(J126,3)</f>
        <v>1.6850000000000001</v>
      </c>
      <c r="L162" t="s">
        <v>29</v>
      </c>
      <c r="M162">
        <v>2</v>
      </c>
      <c r="N162" t="s">
        <v>40</v>
      </c>
      <c r="O162">
        <v>6</v>
      </c>
      <c r="P162" t="s">
        <v>49</v>
      </c>
      <c r="Q162">
        <v>1</v>
      </c>
      <c r="R162" t="str">
        <f t="shared" si="20"/>
        <v>if (dzimums = 2 &amp; vecums_gr = 6 &amp; reg_svariem = 1) wt2 = 1,685 .</v>
      </c>
    </row>
    <row r="163" spans="2:18" x14ac:dyDescent="0.3">
      <c r="B163" s="2"/>
      <c r="D163" s="17">
        <f t="shared" ref="D163:D192" si="24">ROUND(J127,5)</f>
        <v>1.1598599999999999</v>
      </c>
      <c r="L163" t="s">
        <v>29</v>
      </c>
      <c r="M163">
        <v>2</v>
      </c>
      <c r="N163" t="s">
        <v>40</v>
      </c>
      <c r="O163">
        <v>1</v>
      </c>
      <c r="P163" t="s">
        <v>49</v>
      </c>
      <c r="Q163">
        <v>2</v>
      </c>
      <c r="R163" t="str">
        <f t="shared" si="20"/>
        <v>if (dzimums = 2 &amp; vecums_gr = 1 &amp; reg_svariem = 2) wt2 = 1,15986 .</v>
      </c>
    </row>
    <row r="164" spans="2:18" x14ac:dyDescent="0.3">
      <c r="B164" s="2"/>
      <c r="D164" s="17">
        <f t="shared" si="24"/>
        <v>1.9898</v>
      </c>
      <c r="L164" t="s">
        <v>29</v>
      </c>
      <c r="M164">
        <v>2</v>
      </c>
      <c r="N164" t="s">
        <v>40</v>
      </c>
      <c r="O164">
        <v>2</v>
      </c>
      <c r="P164" t="s">
        <v>49</v>
      </c>
      <c r="Q164">
        <v>2</v>
      </c>
      <c r="R164" t="str">
        <f t="shared" si="20"/>
        <v>if (dzimums = 2 &amp; vecums_gr = 2 &amp; reg_svariem = 2) wt2 = 1,9898 .</v>
      </c>
    </row>
    <row r="165" spans="2:18" x14ac:dyDescent="0.3">
      <c r="B165" s="2"/>
      <c r="D165" s="17">
        <f t="shared" si="24"/>
        <v>0.65281999999999996</v>
      </c>
      <c r="L165" t="s">
        <v>29</v>
      </c>
      <c r="M165">
        <v>2</v>
      </c>
      <c r="N165" t="s">
        <v>40</v>
      </c>
      <c r="O165">
        <v>3</v>
      </c>
      <c r="P165" t="s">
        <v>49</v>
      </c>
      <c r="Q165">
        <v>2</v>
      </c>
      <c r="R165" t="str">
        <f t="shared" si="20"/>
        <v>if (dzimums = 2 &amp; vecums_gr = 3 &amp; reg_svariem = 2) wt2 = 0,65282 .</v>
      </c>
    </row>
    <row r="166" spans="2:18" x14ac:dyDescent="0.3">
      <c r="B166" s="2"/>
      <c r="D166" s="17">
        <f t="shared" si="24"/>
        <v>0.77515000000000001</v>
      </c>
      <c r="L166" t="s">
        <v>29</v>
      </c>
      <c r="M166">
        <v>2</v>
      </c>
      <c r="N166" t="s">
        <v>40</v>
      </c>
      <c r="O166">
        <v>4</v>
      </c>
      <c r="P166" t="s">
        <v>49</v>
      </c>
      <c r="Q166">
        <v>2</v>
      </c>
      <c r="R166" t="str">
        <f t="shared" si="20"/>
        <v>if (dzimums = 2 &amp; vecums_gr = 4 &amp; reg_svariem = 2) wt2 = 0,77515 .</v>
      </c>
    </row>
    <row r="167" spans="2:18" x14ac:dyDescent="0.3">
      <c r="B167" s="2"/>
      <c r="D167" s="17">
        <f t="shared" si="24"/>
        <v>0.94901000000000002</v>
      </c>
      <c r="L167" t="s">
        <v>29</v>
      </c>
      <c r="M167">
        <v>2</v>
      </c>
      <c r="N167" t="s">
        <v>40</v>
      </c>
      <c r="O167">
        <v>5</v>
      </c>
      <c r="P167" t="s">
        <v>49</v>
      </c>
      <c r="Q167">
        <v>2</v>
      </c>
      <c r="R167" t="str">
        <f t="shared" si="20"/>
        <v>if (dzimums = 2 &amp; vecums_gr = 5 &amp; reg_svariem = 2) wt2 = 0,94901 .</v>
      </c>
    </row>
    <row r="168" spans="2:18" x14ac:dyDescent="0.3">
      <c r="B168" s="2"/>
      <c r="D168" s="17">
        <f t="shared" si="24"/>
        <v>1.6022700000000001</v>
      </c>
      <c r="L168" t="s">
        <v>29</v>
      </c>
      <c r="M168">
        <v>2</v>
      </c>
      <c r="N168" t="s">
        <v>40</v>
      </c>
      <c r="O168">
        <v>6</v>
      </c>
      <c r="P168" t="s">
        <v>49</v>
      </c>
      <c r="Q168">
        <v>2</v>
      </c>
      <c r="R168" t="str">
        <f t="shared" si="20"/>
        <v>if (dzimums = 2 &amp; vecums_gr = 6 &amp; reg_svariem = 2) wt2 = 1,60227 .</v>
      </c>
    </row>
    <row r="169" spans="2:18" x14ac:dyDescent="0.3">
      <c r="B169" s="2"/>
      <c r="D169" s="17">
        <f t="shared" si="24"/>
        <v>1.29932</v>
      </c>
      <c r="L169" t="s">
        <v>29</v>
      </c>
      <c r="M169">
        <v>2</v>
      </c>
      <c r="N169" t="s">
        <v>40</v>
      </c>
      <c r="O169">
        <v>1</v>
      </c>
      <c r="P169" t="s">
        <v>49</v>
      </c>
      <c r="Q169">
        <v>3</v>
      </c>
      <c r="R169" t="str">
        <f t="shared" si="20"/>
        <v>if (dzimums = 2 &amp; vecums_gr = 1 &amp; reg_svariem = 3) wt2 = 1,29932 .</v>
      </c>
    </row>
    <row r="170" spans="2:18" x14ac:dyDescent="0.3">
      <c r="B170" s="2"/>
      <c r="D170" s="17">
        <f t="shared" si="24"/>
        <v>0.94515000000000005</v>
      </c>
      <c r="L170" t="s">
        <v>29</v>
      </c>
      <c r="M170">
        <v>2</v>
      </c>
      <c r="N170" t="s">
        <v>40</v>
      </c>
      <c r="O170">
        <v>2</v>
      </c>
      <c r="P170" t="s">
        <v>49</v>
      </c>
      <c r="Q170">
        <v>3</v>
      </c>
      <c r="R170" t="str">
        <f t="shared" si="20"/>
        <v>if (dzimums = 2 &amp; vecums_gr = 2 &amp; reg_svariem = 3) wt2 = 0,94515 .</v>
      </c>
    </row>
    <row r="171" spans="2:18" x14ac:dyDescent="0.3">
      <c r="B171" s="2"/>
      <c r="D171" s="17">
        <f t="shared" si="24"/>
        <v>0.56462999999999997</v>
      </c>
      <c r="L171" t="s">
        <v>29</v>
      </c>
      <c r="M171">
        <v>2</v>
      </c>
      <c r="N171" t="s">
        <v>40</v>
      </c>
      <c r="O171">
        <v>3</v>
      </c>
      <c r="P171" t="s">
        <v>49</v>
      </c>
      <c r="Q171">
        <v>3</v>
      </c>
      <c r="R171" t="str">
        <f t="shared" si="20"/>
        <v>if (dzimums = 2 &amp; vecums_gr = 3 &amp; reg_svariem = 3) wt2 = 0,56463 .</v>
      </c>
    </row>
    <row r="172" spans="2:18" x14ac:dyDescent="0.3">
      <c r="B172" s="2"/>
      <c r="D172" s="17">
        <f t="shared" si="24"/>
        <v>1.2434400000000001</v>
      </c>
      <c r="L172" t="s">
        <v>29</v>
      </c>
      <c r="M172">
        <v>2</v>
      </c>
      <c r="N172" t="s">
        <v>40</v>
      </c>
      <c r="O172">
        <v>4</v>
      </c>
      <c r="P172" t="s">
        <v>49</v>
      </c>
      <c r="Q172">
        <v>3</v>
      </c>
      <c r="R172" t="str">
        <f t="shared" si="20"/>
        <v>if (dzimums = 2 &amp; vecums_gr = 4 &amp; reg_svariem = 3) wt2 = 1,24344 .</v>
      </c>
    </row>
    <row r="173" spans="2:18" x14ac:dyDescent="0.3">
      <c r="B173" s="2"/>
      <c r="D173" s="17">
        <f t="shared" si="24"/>
        <v>0.51315</v>
      </c>
      <c r="L173" t="s">
        <v>29</v>
      </c>
      <c r="M173">
        <v>2</v>
      </c>
      <c r="N173" t="s">
        <v>40</v>
      </c>
      <c r="O173">
        <v>5</v>
      </c>
      <c r="P173" t="s">
        <v>49</v>
      </c>
      <c r="Q173">
        <v>3</v>
      </c>
      <c r="R173" t="str">
        <f t="shared" si="20"/>
        <v>if (dzimums = 2 &amp; vecums_gr = 5 &amp; reg_svariem = 3) wt2 = 0,51315 .</v>
      </c>
    </row>
    <row r="174" spans="2:18" x14ac:dyDescent="0.3">
      <c r="B174" s="2"/>
      <c r="D174" s="17">
        <f t="shared" si="24"/>
        <v>1.9149700000000001</v>
      </c>
      <c r="L174" t="s">
        <v>29</v>
      </c>
      <c r="M174">
        <v>2</v>
      </c>
      <c r="N174" t="s">
        <v>40</v>
      </c>
      <c r="O174">
        <v>6</v>
      </c>
      <c r="P174" t="s">
        <v>49</v>
      </c>
      <c r="Q174">
        <v>3</v>
      </c>
      <c r="R174" t="str">
        <f t="shared" si="20"/>
        <v>if (dzimums = 2 &amp; vecums_gr = 6 &amp; reg_svariem = 3) wt2 = 1,91497 .</v>
      </c>
    </row>
    <row r="175" spans="2:18" x14ac:dyDescent="0.3">
      <c r="B175" s="2"/>
      <c r="D175" s="17">
        <f t="shared" si="24"/>
        <v>1.3112200000000001</v>
      </c>
      <c r="L175" t="s">
        <v>29</v>
      </c>
      <c r="M175">
        <v>2</v>
      </c>
      <c r="N175" t="s">
        <v>40</v>
      </c>
      <c r="O175">
        <v>1</v>
      </c>
      <c r="P175" t="s">
        <v>49</v>
      </c>
      <c r="Q175">
        <v>4</v>
      </c>
      <c r="R175" t="str">
        <f t="shared" si="20"/>
        <v>if (dzimums = 2 &amp; vecums_gr = 1 &amp; reg_svariem = 4) wt2 = 1,31122 .</v>
      </c>
    </row>
    <row r="176" spans="2:18" x14ac:dyDescent="0.3">
      <c r="B176" s="2"/>
      <c r="D176" s="17">
        <f t="shared" si="24"/>
        <v>2.3290799999999998</v>
      </c>
      <c r="L176" t="s">
        <v>29</v>
      </c>
      <c r="M176">
        <v>2</v>
      </c>
      <c r="N176" t="s">
        <v>40</v>
      </c>
      <c r="O176">
        <v>2</v>
      </c>
      <c r="P176" t="s">
        <v>49</v>
      </c>
      <c r="Q176">
        <v>4</v>
      </c>
      <c r="R176" t="str">
        <f t="shared" si="20"/>
        <v>if (dzimums = 2 &amp; vecums_gr = 2 &amp; reg_svariem = 4) wt2 = 2,32908 .</v>
      </c>
    </row>
    <row r="177" spans="2:18" x14ac:dyDescent="0.3">
      <c r="B177" s="2"/>
      <c r="D177" s="17">
        <f t="shared" si="24"/>
        <v>0.76700999999999997</v>
      </c>
      <c r="L177" t="s">
        <v>29</v>
      </c>
      <c r="M177">
        <v>2</v>
      </c>
      <c r="N177" t="s">
        <v>40</v>
      </c>
      <c r="O177">
        <v>3</v>
      </c>
      <c r="P177" t="s">
        <v>49</v>
      </c>
      <c r="Q177">
        <v>4</v>
      </c>
      <c r="R177" t="str">
        <f t="shared" si="20"/>
        <v>if (dzimums = 2 &amp; vecums_gr = 3 &amp; reg_svariem = 4) wt2 = 0,76701 .</v>
      </c>
    </row>
    <row r="178" spans="2:18" x14ac:dyDescent="0.3">
      <c r="B178" s="2"/>
      <c r="D178" s="17">
        <f t="shared" si="24"/>
        <v>0.92007000000000005</v>
      </c>
      <c r="L178" t="s">
        <v>29</v>
      </c>
      <c r="M178">
        <v>2</v>
      </c>
      <c r="N178" t="s">
        <v>40</v>
      </c>
      <c r="O178">
        <v>4</v>
      </c>
      <c r="P178" t="s">
        <v>49</v>
      </c>
      <c r="Q178">
        <v>4</v>
      </c>
      <c r="R178" t="str">
        <f t="shared" si="20"/>
        <v>if (dzimums = 2 &amp; vecums_gr = 4 &amp; reg_svariem = 4) wt2 = 0,92007 .</v>
      </c>
    </row>
    <row r="179" spans="2:18" x14ac:dyDescent="0.3">
      <c r="B179" s="2"/>
      <c r="D179" s="17">
        <f t="shared" si="24"/>
        <v>0.58718000000000004</v>
      </c>
      <c r="L179" t="s">
        <v>29</v>
      </c>
      <c r="M179">
        <v>2</v>
      </c>
      <c r="N179" t="s">
        <v>40</v>
      </c>
      <c r="O179">
        <v>5</v>
      </c>
      <c r="P179" t="s">
        <v>49</v>
      </c>
      <c r="Q179">
        <v>4</v>
      </c>
      <c r="R179" t="str">
        <f t="shared" si="20"/>
        <v>if (dzimums = 2 &amp; vecums_gr = 5 &amp; reg_svariem = 4) wt2 = 0,58718 .</v>
      </c>
    </row>
    <row r="180" spans="2:18" x14ac:dyDescent="0.3">
      <c r="B180" s="2"/>
      <c r="D180" s="17">
        <f t="shared" si="24"/>
        <v>1.4826600000000001</v>
      </c>
      <c r="L180" t="s">
        <v>29</v>
      </c>
      <c r="M180">
        <v>2</v>
      </c>
      <c r="N180" t="s">
        <v>40</v>
      </c>
      <c r="O180">
        <v>6</v>
      </c>
      <c r="P180" t="s">
        <v>49</v>
      </c>
      <c r="Q180">
        <v>4</v>
      </c>
      <c r="R180" t="str">
        <f t="shared" si="20"/>
        <v>if (dzimums = 2 &amp; vecums_gr = 6 &amp; reg_svariem = 4) wt2 = 1,48266 .</v>
      </c>
    </row>
    <row r="181" spans="2:18" x14ac:dyDescent="0.3">
      <c r="B181" s="2"/>
      <c r="D181" s="17">
        <f t="shared" si="24"/>
        <v>0.94489999999999996</v>
      </c>
      <c r="L181" t="s">
        <v>29</v>
      </c>
      <c r="M181">
        <v>2</v>
      </c>
      <c r="N181" t="s">
        <v>40</v>
      </c>
      <c r="O181">
        <v>1</v>
      </c>
      <c r="P181" t="s">
        <v>49</v>
      </c>
      <c r="Q181">
        <v>5</v>
      </c>
      <c r="R181" t="str">
        <f t="shared" si="20"/>
        <v>if (dzimums = 2 &amp; vecums_gr = 1 &amp; reg_svariem = 5) wt2 = 0,9449 .</v>
      </c>
    </row>
    <row r="182" spans="2:18" x14ac:dyDescent="0.3">
      <c r="B182" s="2"/>
      <c r="D182" s="17">
        <f t="shared" si="24"/>
        <v>2.32653</v>
      </c>
      <c r="L182" t="s">
        <v>29</v>
      </c>
      <c r="M182">
        <v>2</v>
      </c>
      <c r="N182" t="s">
        <v>40</v>
      </c>
      <c r="O182">
        <v>2</v>
      </c>
      <c r="P182" t="s">
        <v>49</v>
      </c>
      <c r="Q182">
        <v>5</v>
      </c>
      <c r="R182" t="str">
        <f t="shared" si="20"/>
        <v>if (dzimums = 2 &amp; vecums_gr = 2 &amp; reg_svariem = 5) wt2 = 2,32653 .</v>
      </c>
    </row>
    <row r="183" spans="2:18" x14ac:dyDescent="0.3">
      <c r="B183" s="2"/>
      <c r="D183" s="17">
        <f t="shared" si="24"/>
        <v>0.57169999999999999</v>
      </c>
      <c r="L183" t="s">
        <v>29</v>
      </c>
      <c r="M183">
        <v>2</v>
      </c>
      <c r="N183" t="s">
        <v>40</v>
      </c>
      <c r="O183">
        <v>3</v>
      </c>
      <c r="P183" t="s">
        <v>49</v>
      </c>
      <c r="Q183">
        <v>5</v>
      </c>
      <c r="R183" t="str">
        <f t="shared" si="20"/>
        <v>if (dzimums = 2 &amp; vecums_gr = 3 &amp; reg_svariem = 5) wt2 = 0,5717 .</v>
      </c>
    </row>
    <row r="184" spans="2:18" x14ac:dyDescent="0.3">
      <c r="B184" s="2"/>
      <c r="D184" s="17">
        <f t="shared" si="24"/>
        <v>1.3239799999999999</v>
      </c>
      <c r="L184" t="s">
        <v>29</v>
      </c>
      <c r="M184">
        <v>2</v>
      </c>
      <c r="N184" t="s">
        <v>40</v>
      </c>
      <c r="O184">
        <v>4</v>
      </c>
      <c r="P184" t="s">
        <v>49</v>
      </c>
      <c r="Q184">
        <v>5</v>
      </c>
      <c r="R184" t="str">
        <f t="shared" si="20"/>
        <v>if (dzimums = 2 &amp; vecums_gr = 4 &amp; reg_svariem = 5) wt2 = 1,32398 .</v>
      </c>
    </row>
    <row r="185" spans="2:18" x14ac:dyDescent="0.3">
      <c r="B185" s="2"/>
      <c r="D185" s="17">
        <f t="shared" si="24"/>
        <v>1.07328</v>
      </c>
      <c r="L185" t="s">
        <v>29</v>
      </c>
      <c r="M185">
        <v>2</v>
      </c>
      <c r="N185" t="s">
        <v>40</v>
      </c>
      <c r="O185">
        <v>5</v>
      </c>
      <c r="P185" t="s">
        <v>49</v>
      </c>
      <c r="Q185">
        <v>5</v>
      </c>
      <c r="R185" t="str">
        <f t="shared" si="20"/>
        <v>if (dzimums = 2 &amp; vecums_gr = 5 &amp; reg_svariem = 5) wt2 = 1,07328 .</v>
      </c>
    </row>
    <row r="186" spans="2:18" x14ac:dyDescent="0.3">
      <c r="B186" s="2"/>
      <c r="D186" s="17">
        <f t="shared" si="24"/>
        <v>2.4732099999999999</v>
      </c>
      <c r="L186" t="s">
        <v>29</v>
      </c>
      <c r="M186">
        <v>2</v>
      </c>
      <c r="N186" t="s">
        <v>40</v>
      </c>
      <c r="O186">
        <v>6</v>
      </c>
      <c r="P186" t="s">
        <v>49</v>
      </c>
      <c r="Q186">
        <v>5</v>
      </c>
      <c r="R186" t="str">
        <f t="shared" ref="R186:R191" si="25">"if ("&amp;L186&amp;" = "&amp;M186&amp;" &amp; "&amp;N186&amp;" = "&amp;O186&amp;" &amp; "&amp;P186&amp;" = "&amp;Q186&amp;") wt2 = "&amp;D186&amp;" ."</f>
        <v>if (dzimums = 2 &amp; vecums_gr = 6 &amp; reg_svariem = 5) wt2 = 2,47321 .</v>
      </c>
    </row>
    <row r="187" spans="2:18" x14ac:dyDescent="0.3">
      <c r="B187" s="2"/>
      <c r="D187" s="17">
        <f t="shared" si="24"/>
        <v>0.75073000000000001</v>
      </c>
      <c r="L187" t="s">
        <v>29</v>
      </c>
      <c r="M187">
        <v>2</v>
      </c>
      <c r="N187" t="s">
        <v>40</v>
      </c>
      <c r="O187">
        <v>1</v>
      </c>
      <c r="P187" t="s">
        <v>49</v>
      </c>
      <c r="Q187">
        <v>6</v>
      </c>
      <c r="R187" t="str">
        <f t="shared" si="25"/>
        <v>if (dzimums = 2 &amp; vecums_gr = 1 &amp; reg_svariem = 6) wt2 = 0,75073 .</v>
      </c>
    </row>
    <row r="188" spans="2:18" x14ac:dyDescent="0.3">
      <c r="B188" s="2"/>
      <c r="D188" s="17">
        <f t="shared" si="24"/>
        <v>1.0056700000000001</v>
      </c>
      <c r="L188" t="s">
        <v>29</v>
      </c>
      <c r="M188">
        <v>2</v>
      </c>
      <c r="N188" t="s">
        <v>40</v>
      </c>
      <c r="O188">
        <v>2</v>
      </c>
      <c r="P188" t="s">
        <v>49</v>
      </c>
      <c r="Q188">
        <v>6</v>
      </c>
      <c r="R188" t="str">
        <f t="shared" si="25"/>
        <v>if (dzimums = 2 &amp; vecums_gr = 2 &amp; reg_svariem = 6) wt2 = 1,00567 .</v>
      </c>
    </row>
    <row r="189" spans="2:18" x14ac:dyDescent="0.3">
      <c r="B189" s="2"/>
      <c r="D189" s="17">
        <f t="shared" si="24"/>
        <v>1.35423</v>
      </c>
      <c r="L189" t="s">
        <v>29</v>
      </c>
      <c r="M189">
        <v>2</v>
      </c>
      <c r="N189" t="s">
        <v>40</v>
      </c>
      <c r="O189">
        <v>3</v>
      </c>
      <c r="P189" t="s">
        <v>49</v>
      </c>
      <c r="Q189">
        <v>6</v>
      </c>
      <c r="R189" t="str">
        <f t="shared" si="25"/>
        <v>if (dzimums = 2 &amp; vecums_gr = 3 &amp; reg_svariem = 6) wt2 = 1,35423 .</v>
      </c>
    </row>
    <row r="190" spans="2:18" x14ac:dyDescent="0.3">
      <c r="B190" s="2"/>
      <c r="D190" s="17">
        <f t="shared" si="24"/>
        <v>0.65425999999999995</v>
      </c>
      <c r="L190" t="s">
        <v>29</v>
      </c>
      <c r="M190">
        <v>2</v>
      </c>
      <c r="N190" t="s">
        <v>40</v>
      </c>
      <c r="O190">
        <v>4</v>
      </c>
      <c r="P190" t="s">
        <v>49</v>
      </c>
      <c r="Q190">
        <v>6</v>
      </c>
      <c r="R190" t="str">
        <f t="shared" si="25"/>
        <v>if (dzimums = 2 &amp; vecums_gr = 4 &amp; reg_svariem = 6) wt2 = 0,65426 .</v>
      </c>
    </row>
    <row r="191" spans="2:18" x14ac:dyDescent="0.3">
      <c r="B191" s="2"/>
      <c r="D191" s="17">
        <f t="shared" si="24"/>
        <v>0.59853000000000001</v>
      </c>
      <c r="L191" t="s">
        <v>29</v>
      </c>
      <c r="M191">
        <v>2</v>
      </c>
      <c r="N191" t="s">
        <v>40</v>
      </c>
      <c r="O191">
        <v>5</v>
      </c>
      <c r="P191" t="s">
        <v>49</v>
      </c>
      <c r="Q191">
        <v>6</v>
      </c>
      <c r="R191" t="str">
        <f t="shared" si="25"/>
        <v>if (dzimums = 2 &amp; vecums_gr = 5 &amp; reg_svariem = 6) wt2 = 0,59853 .</v>
      </c>
    </row>
    <row r="192" spans="2:18" x14ac:dyDescent="0.3">
      <c r="B192" s="2"/>
      <c r="D192" s="17">
        <f t="shared" si="24"/>
        <v>2.8185899999999999</v>
      </c>
      <c r="L192" t="s">
        <v>29</v>
      </c>
      <c r="M192">
        <v>2</v>
      </c>
      <c r="N192" t="s">
        <v>40</v>
      </c>
      <c r="O192">
        <v>6</v>
      </c>
      <c r="P192" t="s">
        <v>49</v>
      </c>
      <c r="Q192">
        <v>6</v>
      </c>
      <c r="R192" t="str">
        <f>"if ("&amp;L192&amp;" = "&amp;M192&amp;" &amp; "&amp;N192&amp;" = "&amp;O192&amp;" &amp; "&amp;P192&amp;" = "&amp;Q192&amp;") wt2 = "&amp;D192&amp;" ."</f>
        <v>if (dzimums = 2 &amp; vecums_gr = 6 &amp; reg_svariem = 6) wt2 = 2,81859 .</v>
      </c>
    </row>
    <row r="193" spans="2:4" x14ac:dyDescent="0.3">
      <c r="B193" s="2"/>
    </row>
    <row r="195" spans="2:4" x14ac:dyDescent="0.3">
      <c r="B195" s="1" t="s">
        <v>47</v>
      </c>
    </row>
    <row r="196" spans="2:4" x14ac:dyDescent="0.3">
      <c r="B196" s="2"/>
      <c r="C196" t="s">
        <v>24</v>
      </c>
      <c r="D196" t="s">
        <v>27</v>
      </c>
    </row>
    <row r="197" spans="2:4" x14ac:dyDescent="0.3">
      <c r="B197" s="18" t="s">
        <v>15</v>
      </c>
    </row>
    <row r="198" spans="2:4" x14ac:dyDescent="0.3">
      <c r="B198" s="2" t="s">
        <v>0</v>
      </c>
      <c r="C198">
        <v>44.9</v>
      </c>
      <c r="D198" s="13">
        <v>44.3</v>
      </c>
    </row>
    <row r="199" spans="2:4" x14ac:dyDescent="0.3">
      <c r="B199" s="2" t="s">
        <v>1</v>
      </c>
      <c r="C199">
        <v>55.1</v>
      </c>
      <c r="D199" s="13">
        <v>55.7</v>
      </c>
    </row>
    <row r="200" spans="2:4" x14ac:dyDescent="0.3">
      <c r="B200" s="2"/>
      <c r="D200" s="13"/>
    </row>
    <row r="201" spans="2:4" x14ac:dyDescent="0.3">
      <c r="B201" s="18" t="s">
        <v>25</v>
      </c>
      <c r="D201" s="13"/>
    </row>
    <row r="202" spans="2:4" x14ac:dyDescent="0.3">
      <c r="B202" t="s">
        <v>3</v>
      </c>
      <c r="C202">
        <v>7.7</v>
      </c>
      <c r="D202" s="13">
        <v>8.1</v>
      </c>
    </row>
    <row r="203" spans="2:4" x14ac:dyDescent="0.3">
      <c r="B203" t="s">
        <v>4</v>
      </c>
      <c r="C203">
        <v>16.399999999999999</v>
      </c>
      <c r="D203" s="13">
        <v>15.7</v>
      </c>
    </row>
    <row r="204" spans="2:4" x14ac:dyDescent="0.3">
      <c r="B204" t="s">
        <v>5</v>
      </c>
      <c r="C204">
        <v>16.399999999999999</v>
      </c>
      <c r="D204" s="13">
        <v>21.9</v>
      </c>
    </row>
    <row r="205" spans="2:4" x14ac:dyDescent="0.3">
      <c r="B205" t="s">
        <v>6</v>
      </c>
      <c r="C205">
        <v>16.8</v>
      </c>
      <c r="D205" s="13">
        <v>19.5</v>
      </c>
    </row>
    <row r="206" spans="2:4" x14ac:dyDescent="0.3">
      <c r="B206" t="s">
        <v>7</v>
      </c>
      <c r="C206">
        <v>17.399999999999999</v>
      </c>
      <c r="D206" s="13">
        <v>19.5</v>
      </c>
    </row>
    <row r="207" spans="2:4" x14ac:dyDescent="0.3">
      <c r="B207" t="s">
        <v>8</v>
      </c>
      <c r="C207">
        <v>25.3</v>
      </c>
      <c r="D207" s="13">
        <v>15.3</v>
      </c>
    </row>
    <row r="208" spans="2:4" x14ac:dyDescent="0.3">
      <c r="B208" s="2"/>
      <c r="D208" s="13"/>
    </row>
    <row r="209" spans="2:4" x14ac:dyDescent="0.3">
      <c r="B209" s="18" t="s">
        <v>26</v>
      </c>
      <c r="D209" s="13"/>
    </row>
    <row r="210" spans="2:4" x14ac:dyDescent="0.3">
      <c r="B210" s="2" t="s">
        <v>2</v>
      </c>
      <c r="C210" s="21">
        <v>32.799999999999997</v>
      </c>
      <c r="D210" s="13">
        <v>36.799999999999997</v>
      </c>
    </row>
    <row r="211" spans="2:4" x14ac:dyDescent="0.3">
      <c r="B211" s="2" t="s">
        <v>9</v>
      </c>
      <c r="C211" s="13">
        <v>19</v>
      </c>
      <c r="D211" s="13">
        <v>18</v>
      </c>
    </row>
    <row r="212" spans="2:4" x14ac:dyDescent="0.3">
      <c r="B212" s="2" t="s">
        <v>10</v>
      </c>
      <c r="C212" s="13">
        <v>9.8000000000000007</v>
      </c>
      <c r="D212" s="13">
        <v>9.8000000000000007</v>
      </c>
    </row>
    <row r="213" spans="2:4" x14ac:dyDescent="0.3">
      <c r="B213" s="2" t="s">
        <v>11</v>
      </c>
      <c r="C213" s="13">
        <v>12.5</v>
      </c>
      <c r="D213" s="13">
        <v>11.3</v>
      </c>
    </row>
    <row r="214" spans="2:4" x14ac:dyDescent="0.3">
      <c r="B214" s="2" t="s">
        <v>12</v>
      </c>
      <c r="C214" s="13">
        <v>12</v>
      </c>
      <c r="D214" s="13">
        <v>10.1</v>
      </c>
    </row>
    <row r="215" spans="2:4" x14ac:dyDescent="0.3">
      <c r="B215" s="2" t="s">
        <v>13</v>
      </c>
      <c r="C215" s="13">
        <v>13.9</v>
      </c>
      <c r="D215" s="13">
        <v>14</v>
      </c>
    </row>
    <row r="216" spans="2:4" x14ac:dyDescent="0.3">
      <c r="B216" s="2"/>
    </row>
    <row r="217" spans="2:4" x14ac:dyDescent="0.3">
      <c r="B217" s="2"/>
    </row>
    <row r="218" spans="2:4" x14ac:dyDescent="0.3">
      <c r="B218" s="2"/>
    </row>
    <row r="219" spans="2:4" x14ac:dyDescent="0.3">
      <c r="B219" s="2"/>
    </row>
    <row r="220" spans="2:4" x14ac:dyDescent="0.3">
      <c r="B220" s="2"/>
    </row>
    <row r="221" spans="2:4" x14ac:dyDescent="0.3">
      <c r="B221" s="2"/>
    </row>
    <row r="222" spans="2:4" x14ac:dyDescent="0.3">
      <c r="B222" s="2"/>
    </row>
    <row r="223" spans="2:4" x14ac:dyDescent="0.3">
      <c r="B223" s="2"/>
    </row>
    <row r="224" spans="2:4" x14ac:dyDescent="0.3">
      <c r="B224" s="2"/>
    </row>
    <row r="225" spans="2:2" x14ac:dyDescent="0.3">
      <c r="B225" s="2"/>
    </row>
    <row r="226" spans="2:2" x14ac:dyDescent="0.3">
      <c r="B226" s="2"/>
    </row>
    <row r="227" spans="2:2" x14ac:dyDescent="0.3">
      <c r="B227" s="2"/>
    </row>
    <row r="228" spans="2:2" x14ac:dyDescent="0.3">
      <c r="B228" s="2"/>
    </row>
    <row r="229" spans="2:2" x14ac:dyDescent="0.3">
      <c r="B229" s="2"/>
    </row>
    <row r="230" spans="2:2" x14ac:dyDescent="0.3">
      <c r="B230" s="2"/>
    </row>
    <row r="231" spans="2:2" x14ac:dyDescent="0.3">
      <c r="B231" s="2"/>
    </row>
    <row r="232" spans="2:2" x14ac:dyDescent="0.3">
      <c r="B232" s="2"/>
    </row>
    <row r="233" spans="2:2" x14ac:dyDescent="0.3">
      <c r="B233" s="2"/>
    </row>
    <row r="234" spans="2:2" x14ac:dyDescent="0.3">
      <c r="B234" s="2"/>
    </row>
    <row r="235" spans="2:2" x14ac:dyDescent="0.3">
      <c r="B235" s="2"/>
    </row>
    <row r="236" spans="2:2" x14ac:dyDescent="0.3">
      <c r="B236" s="2"/>
    </row>
    <row r="237" spans="2:2" x14ac:dyDescent="0.3">
      <c r="B237" s="2"/>
    </row>
    <row r="238" spans="2:2" x14ac:dyDescent="0.3">
      <c r="B238" s="2"/>
    </row>
    <row r="239" spans="2:2" x14ac:dyDescent="0.3">
      <c r="B239" s="2"/>
    </row>
    <row r="240" spans="2:2" x14ac:dyDescent="0.3">
      <c r="B240" s="2"/>
    </row>
    <row r="241" spans="2:2" x14ac:dyDescent="0.3">
      <c r="B241" s="2"/>
    </row>
    <row r="242" spans="2:2" x14ac:dyDescent="0.3">
      <c r="B242" s="2"/>
    </row>
    <row r="243" spans="2:2" x14ac:dyDescent="0.3">
      <c r="B243" s="2"/>
    </row>
    <row r="245" spans="2:2" x14ac:dyDescent="0.3">
      <c r="B245" s="2"/>
    </row>
    <row r="246" spans="2:2" x14ac:dyDescent="0.3">
      <c r="B246" s="2"/>
    </row>
    <row r="247" spans="2:2" x14ac:dyDescent="0.3">
      <c r="B247" s="2"/>
    </row>
    <row r="248" spans="2:2" x14ac:dyDescent="0.3">
      <c r="B248" s="2"/>
    </row>
    <row r="249" spans="2:2" x14ac:dyDescent="0.3">
      <c r="B249" s="2"/>
    </row>
    <row r="250" spans="2:2" x14ac:dyDescent="0.3">
      <c r="B250" s="2"/>
    </row>
    <row r="257" spans="2:2" x14ac:dyDescent="0.3">
      <c r="B257" s="2"/>
    </row>
    <row r="258" spans="2:2" x14ac:dyDescent="0.3">
      <c r="B258" s="2"/>
    </row>
    <row r="259" spans="2:2" x14ac:dyDescent="0.3">
      <c r="B259" s="2"/>
    </row>
    <row r="260" spans="2:2" x14ac:dyDescent="0.3">
      <c r="B260" s="2"/>
    </row>
    <row r="261" spans="2:2" x14ac:dyDescent="0.3">
      <c r="B261" s="2"/>
    </row>
    <row r="262" spans="2:2" x14ac:dyDescent="0.3">
      <c r="B262" s="2"/>
    </row>
    <row r="263" spans="2:2" x14ac:dyDescent="0.3">
      <c r="B263" s="2"/>
    </row>
    <row r="264" spans="2:2" x14ac:dyDescent="0.3">
      <c r="B264" s="2"/>
    </row>
    <row r="265" spans="2:2" x14ac:dyDescent="0.3">
      <c r="B265" s="2"/>
    </row>
    <row r="266" spans="2:2" x14ac:dyDescent="0.3">
      <c r="B266" s="2"/>
    </row>
    <row r="267" spans="2:2" x14ac:dyDescent="0.3">
      <c r="B267" s="2"/>
    </row>
    <row r="268" spans="2:2" x14ac:dyDescent="0.3">
      <c r="B268" s="2"/>
    </row>
    <row r="269" spans="2:2" x14ac:dyDescent="0.3">
      <c r="B269" s="2"/>
    </row>
    <row r="270" spans="2:2" x14ac:dyDescent="0.3">
      <c r="B270" s="2"/>
    </row>
    <row r="271" spans="2:2" x14ac:dyDescent="0.3">
      <c r="B271" s="2"/>
    </row>
    <row r="272" spans="2:2" x14ac:dyDescent="0.3">
      <c r="B272" s="2"/>
    </row>
    <row r="273" spans="2:2" x14ac:dyDescent="0.3">
      <c r="B273" s="2"/>
    </row>
    <row r="274" spans="2:2" x14ac:dyDescent="0.3">
      <c r="B274" s="2"/>
    </row>
    <row r="275" spans="2:2" x14ac:dyDescent="0.3">
      <c r="B275" s="2"/>
    </row>
    <row r="276" spans="2:2" x14ac:dyDescent="0.3">
      <c r="B276" s="2"/>
    </row>
    <row r="277" spans="2:2" x14ac:dyDescent="0.3">
      <c r="B277" s="2"/>
    </row>
    <row r="278" spans="2:2" x14ac:dyDescent="0.3">
      <c r="B278" s="2"/>
    </row>
    <row r="279" spans="2:2" x14ac:dyDescent="0.3">
      <c r="B279" s="2"/>
    </row>
    <row r="280" spans="2:2" x14ac:dyDescent="0.3">
      <c r="B280" s="2"/>
    </row>
    <row r="281" spans="2:2" x14ac:dyDescent="0.3">
      <c r="B281" s="2"/>
    </row>
    <row r="282" spans="2:2" x14ac:dyDescent="0.3">
      <c r="B282" s="2"/>
    </row>
    <row r="283" spans="2:2" x14ac:dyDescent="0.3">
      <c r="B283" s="2"/>
    </row>
    <row r="284" spans="2:2" x14ac:dyDescent="0.3">
      <c r="B284" s="2"/>
    </row>
    <row r="285" spans="2:2" x14ac:dyDescent="0.3">
      <c r="B285" s="2"/>
    </row>
    <row r="286" spans="2:2" x14ac:dyDescent="0.3">
      <c r="B286" s="2"/>
    </row>
    <row r="287" spans="2:2" x14ac:dyDescent="0.3">
      <c r="B287" s="2"/>
    </row>
    <row r="288" spans="2:2" x14ac:dyDescent="0.3">
      <c r="B288" s="2"/>
    </row>
    <row r="289" spans="2:2" x14ac:dyDescent="0.3">
      <c r="B289" s="2"/>
    </row>
    <row r="290" spans="2:2" x14ac:dyDescent="0.3">
      <c r="B290" s="2"/>
    </row>
    <row r="291" spans="2:2" x14ac:dyDescent="0.3">
      <c r="B291" s="2"/>
    </row>
    <row r="292" spans="2:2" x14ac:dyDescent="0.3">
      <c r="B292" s="2"/>
    </row>
    <row r="293" spans="2:2" x14ac:dyDescent="0.3">
      <c r="B293" s="2"/>
    </row>
    <row r="294" spans="2:2" x14ac:dyDescent="0.3">
      <c r="B294" s="2"/>
    </row>
    <row r="295" spans="2:2" x14ac:dyDescent="0.3">
      <c r="B295" s="2"/>
    </row>
    <row r="296" spans="2:2" x14ac:dyDescent="0.3">
      <c r="B296" s="2"/>
    </row>
    <row r="297" spans="2:2" x14ac:dyDescent="0.3">
      <c r="B297" s="2"/>
    </row>
    <row r="298" spans="2:2" x14ac:dyDescent="0.3">
      <c r="B298" s="2"/>
    </row>
    <row r="299" spans="2:2" x14ac:dyDescent="0.3">
      <c r="B299" s="2"/>
    </row>
    <row r="300" spans="2:2" x14ac:dyDescent="0.3">
      <c r="B300" s="2"/>
    </row>
    <row r="301" spans="2:2" x14ac:dyDescent="0.3">
      <c r="B301" s="2"/>
    </row>
    <row r="302" spans="2:2" x14ac:dyDescent="0.3">
      <c r="B302" s="2"/>
    </row>
    <row r="303" spans="2:2" x14ac:dyDescent="0.3">
      <c r="B303" s="2"/>
    </row>
    <row r="304" spans="2:2" x14ac:dyDescent="0.3">
      <c r="B304" s="2"/>
    </row>
    <row r="305" spans="2:2" x14ac:dyDescent="0.3">
      <c r="B305" s="2"/>
    </row>
    <row r="306" spans="2:2" x14ac:dyDescent="0.3">
      <c r="B306" s="2"/>
    </row>
    <row r="307" spans="2:2" x14ac:dyDescent="0.3">
      <c r="B307" s="2"/>
    </row>
    <row r="308" spans="2:2" x14ac:dyDescent="0.3">
      <c r="B308" s="2"/>
    </row>
    <row r="309" spans="2:2" x14ac:dyDescent="0.3">
      <c r="B309" s="2"/>
    </row>
    <row r="310" spans="2:2" x14ac:dyDescent="0.3">
      <c r="B310" s="2"/>
    </row>
    <row r="311" spans="2:2" x14ac:dyDescent="0.3">
      <c r="B311" s="2"/>
    </row>
    <row r="312" spans="2:2" x14ac:dyDescent="0.3">
      <c r="B312" s="2"/>
    </row>
    <row r="313" spans="2:2" x14ac:dyDescent="0.3">
      <c r="B313" s="2"/>
    </row>
    <row r="314" spans="2:2" x14ac:dyDescent="0.3">
      <c r="B314" s="2"/>
    </row>
    <row r="315" spans="2:2" x14ac:dyDescent="0.3">
      <c r="B315" s="2"/>
    </row>
    <row r="316" spans="2:2" x14ac:dyDescent="0.3">
      <c r="B316" s="2"/>
    </row>
    <row r="317" spans="2:2" x14ac:dyDescent="0.3">
      <c r="B317" s="2"/>
    </row>
    <row r="318" spans="2:2" x14ac:dyDescent="0.3">
      <c r="B318" s="2"/>
    </row>
    <row r="319" spans="2:2" x14ac:dyDescent="0.3">
      <c r="B319" s="2"/>
    </row>
    <row r="320" spans="2:2" x14ac:dyDescent="0.3">
      <c r="B320" s="2"/>
    </row>
    <row r="321" spans="2:2" x14ac:dyDescent="0.3">
      <c r="B321" s="2"/>
    </row>
    <row r="322" spans="2:2" x14ac:dyDescent="0.3">
      <c r="B322" s="2"/>
    </row>
    <row r="323" spans="2:2" x14ac:dyDescent="0.3">
      <c r="B323" s="2"/>
    </row>
    <row r="324" spans="2:2" x14ac:dyDescent="0.3">
      <c r="B324" s="2"/>
    </row>
    <row r="325" spans="2:2" x14ac:dyDescent="0.3">
      <c r="B325" s="2"/>
    </row>
    <row r="326" spans="2:2" x14ac:dyDescent="0.3">
      <c r="B326" s="2"/>
    </row>
    <row r="327" spans="2:2" x14ac:dyDescent="0.3">
      <c r="B327" s="2"/>
    </row>
    <row r="328" spans="2:2" x14ac:dyDescent="0.3">
      <c r="B328" s="2"/>
    </row>
    <row r="329" spans="2:2" x14ac:dyDescent="0.3">
      <c r="B329" s="2"/>
    </row>
    <row r="330" spans="2:2" x14ac:dyDescent="0.3">
      <c r="B330" s="2"/>
    </row>
    <row r="331" spans="2:2" x14ac:dyDescent="0.3">
      <c r="B331" s="2"/>
    </row>
    <row r="332" spans="2:2" x14ac:dyDescent="0.3">
      <c r="B332" s="2"/>
    </row>
    <row r="333" spans="2:2" x14ac:dyDescent="0.3">
      <c r="B333" s="2"/>
    </row>
    <row r="334" spans="2:2" x14ac:dyDescent="0.3">
      <c r="B334" s="2"/>
    </row>
    <row r="335" spans="2:2" x14ac:dyDescent="0.3">
      <c r="B335" s="2"/>
    </row>
    <row r="336" spans="2:2" x14ac:dyDescent="0.3">
      <c r="B336" s="2"/>
    </row>
    <row r="337" spans="2:2" x14ac:dyDescent="0.3">
      <c r="B337" s="2"/>
    </row>
    <row r="338" spans="2:2" x14ac:dyDescent="0.3">
      <c r="B338" s="2"/>
    </row>
    <row r="339" spans="2:2" x14ac:dyDescent="0.3">
      <c r="B339" s="2"/>
    </row>
    <row r="340" spans="2:2" x14ac:dyDescent="0.3">
      <c r="B340" s="2"/>
    </row>
    <row r="341" spans="2:2" x14ac:dyDescent="0.3">
      <c r="B341" s="2"/>
    </row>
    <row r="342" spans="2:2" x14ac:dyDescent="0.3">
      <c r="B342" s="2"/>
    </row>
    <row r="343" spans="2:2" x14ac:dyDescent="0.3">
      <c r="B343" s="2"/>
    </row>
    <row r="344" spans="2:2" x14ac:dyDescent="0.3">
      <c r="B344" s="2"/>
    </row>
    <row r="345" spans="2:2" x14ac:dyDescent="0.3">
      <c r="B345" s="2"/>
    </row>
  </sheetData>
  <mergeCells count="17">
    <mergeCell ref="A71:A76"/>
    <mergeCell ref="B71:B76"/>
    <mergeCell ref="A77:A82"/>
    <mergeCell ref="B77:B82"/>
    <mergeCell ref="A62:F62"/>
    <mergeCell ref="A63:C64"/>
    <mergeCell ref="A95:A100"/>
    <mergeCell ref="B95:B100"/>
    <mergeCell ref="A83:A88"/>
    <mergeCell ref="B83:B88"/>
    <mergeCell ref="A89:A94"/>
    <mergeCell ref="B89:B94"/>
    <mergeCell ref="D63:E63"/>
    <mergeCell ref="F63:F64"/>
    <mergeCell ref="A65:A70"/>
    <mergeCell ref="B65:B70"/>
    <mergeCell ref="A61:F6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wt1</vt:lpstr>
      <vt:lpstr>wt2_IRD040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Renārs Felcis</dc:creator>
  <cp:lastModifiedBy>Renārs Felcis</cp:lastModifiedBy>
  <dcterms:created xsi:type="dcterms:W3CDTF">2022-01-05T11:46:33Z</dcterms:created>
  <dcterms:modified xsi:type="dcterms:W3CDTF">2023-12-27T14:52:51Z</dcterms:modified>
</cp:coreProperties>
</file>